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355" windowHeight="12240" activeTab="0"/>
  </bookViews>
  <sheets>
    <sheet name="bilans za 2018 rok" sheetId="1" r:id="rId1"/>
  </sheets>
  <definedNames/>
  <calcPr fullCalcOnLoad="1"/>
</workbook>
</file>

<file path=xl/sharedStrings.xml><?xml version="1.0" encoding="utf-8"?>
<sst xmlns="http://schemas.openxmlformats.org/spreadsheetml/2006/main" count="126" uniqueCount="117">
  <si>
    <t>Nazwa i adres jednostki sprawozdawczej</t>
  </si>
  <si>
    <t>Adresat:</t>
  </si>
  <si>
    <t>Nr identyfikacyjny REGON</t>
  </si>
  <si>
    <t>Wysłać bez pisma przewodniego</t>
  </si>
  <si>
    <t>Stan na</t>
  </si>
  <si>
    <t>PASYWA</t>
  </si>
  <si>
    <t>AKTYWA</t>
  </si>
  <si>
    <t>WYSZCZEGÓLNIENIE</t>
  </si>
  <si>
    <t xml:space="preserve">   2.  Umorzenie pozostałych środków trwałych</t>
  </si>
  <si>
    <t>(konto 072)</t>
  </si>
  <si>
    <t xml:space="preserve">   3.  Umorzenie wartości niematerialnych </t>
  </si>
  <si>
    <t>A.   AKTYWA  TRWAŁE</t>
  </si>
  <si>
    <t>I.  Wartości niematerialne i prawne</t>
  </si>
  <si>
    <t>II.  Rzeczowe aktywa trwałe</t>
  </si>
  <si>
    <t>SUMA  PASYWÓW</t>
  </si>
  <si>
    <t>SUMA  AKTYWÓW</t>
  </si>
  <si>
    <t xml:space="preserve">     1.1. Grunty</t>
  </si>
  <si>
    <t xml:space="preserve">     1.5. Inne środki trwałe</t>
  </si>
  <si>
    <t xml:space="preserve">     1.4. Środki transportu</t>
  </si>
  <si>
    <t xml:space="preserve">     1.3. Urządzenia techniczne i maszyny</t>
  </si>
  <si>
    <t xml:space="preserve">   1.  Umorzenie środków trwałych     (konto 071)</t>
  </si>
  <si>
    <t xml:space="preserve">        i prawnych                                   (konto 071)</t>
  </si>
  <si>
    <t>A. Objaśnienie - wykazane w bilansie wartości aktywów trwałych i obrotowych są pomniejszone odpowiednio o umorzenie i odpisy aktualizujące.</t>
  </si>
  <si>
    <t xml:space="preserve">  w tym umorzenie zbiorów bibliotecznych</t>
  </si>
  <si>
    <t>Urząd Miasta Katowice</t>
  </si>
  <si>
    <t>ul. Młyńska 4</t>
  </si>
  <si>
    <t>40-098 Katowice</t>
  </si>
  <si>
    <t>Stan na koniec roku</t>
  </si>
  <si>
    <t>Stan na koniec roku po wyłączeniach</t>
  </si>
  <si>
    <t>wyłączenia transakcji z innymi jednostkami i zakładami budżetowymi (ze znakiem "-")</t>
  </si>
  <si>
    <t>Wyłączenia transakcji z innymi jednostkami i zakładami budżetowymi (ze znakiem "-")</t>
  </si>
  <si>
    <t xml:space="preserve">koniec roku </t>
  </si>
  <si>
    <t>wyłączenia na koniec roku</t>
  </si>
  <si>
    <t xml:space="preserve"> BILANS JEDNOSTEK I ZAKŁADÓW BUDŻETOWYCH</t>
  </si>
  <si>
    <t xml:space="preserve">   1. Środki trwałe</t>
  </si>
  <si>
    <t>IV. Długoterminowe aktywa finansowe</t>
  </si>
  <si>
    <t>III.  Należności długoterminowe</t>
  </si>
  <si>
    <t>B.  AKTYWA OBROTOWE</t>
  </si>
  <si>
    <t xml:space="preserve"> I.  Zapasy</t>
  </si>
  <si>
    <t xml:space="preserve"> II. Należności i krótkoterminowe</t>
  </si>
  <si>
    <t>koniec roku po wyłączeniach</t>
  </si>
  <si>
    <t>B. Informacje uzupełniające istotne dla rzetelności i przejrzystości sytuacji finansowej i majątkowej:</t>
  </si>
  <si>
    <t xml:space="preserve"> I.  Fundusz jednostki</t>
  </si>
  <si>
    <t xml:space="preserve"> V.  Wartość mienia zlikwidowanych jednostek</t>
  </si>
  <si>
    <t xml:space="preserve"> V. Fundusz mienia zlikwidowanych jednostek</t>
  </si>
  <si>
    <t xml:space="preserve">     1.2. Budynki, lokale i obiekty inżynierii lądowej i wodnej</t>
  </si>
  <si>
    <t>str. 2</t>
  </si>
  <si>
    <t>Nr noty wyłączeń</t>
  </si>
  <si>
    <t xml:space="preserve">Skarbnik Miasta/Główny księgowy </t>
  </si>
  <si>
    <t xml:space="preserve">Stan na początek roku </t>
  </si>
  <si>
    <t xml:space="preserve">początek roku </t>
  </si>
  <si>
    <t>2/</t>
  </si>
  <si>
    <t xml:space="preserve">   2. Środki trwałe w budowie (inwestycje)</t>
  </si>
  <si>
    <t xml:space="preserve">     1. Akcje i udziały</t>
  </si>
  <si>
    <t xml:space="preserve">     2. Inne papiery wartościowe</t>
  </si>
  <si>
    <t xml:space="preserve">     3. Inne długoterminowe aktywa finansowe</t>
  </si>
  <si>
    <t xml:space="preserve">    2. Półprodukty i produkty w toku</t>
  </si>
  <si>
    <t xml:space="preserve">    1.  Materiały</t>
  </si>
  <si>
    <t xml:space="preserve">    3. Produkty gotowe</t>
  </si>
  <si>
    <t xml:space="preserve">    4. Towary</t>
  </si>
  <si>
    <t xml:space="preserve">     3. Należności z tyt.ubezpieczeń i innych świadczeń</t>
  </si>
  <si>
    <t xml:space="preserve">     1. Należności z tyt.dostaw i usług</t>
  </si>
  <si>
    <t xml:space="preserve">     2. Należności od budżetów</t>
  </si>
  <si>
    <t xml:space="preserve">     4.Pozostałe należności</t>
  </si>
  <si>
    <t xml:space="preserve">     5.Rozliczenia z tyt.środków na wydatki budżetowe i z tyt. dochodów budżetowych</t>
  </si>
  <si>
    <t xml:space="preserve">  III. Krótkoterminowe aktywa finansowe</t>
  </si>
  <si>
    <t xml:space="preserve">     1. Środki pieniężne w kasie</t>
  </si>
  <si>
    <t xml:space="preserve">     2. Środki pieniężne na rachun. bankowych</t>
  </si>
  <si>
    <t xml:space="preserve">     3. Środki pieniężne państwowego funduszu celowego</t>
  </si>
  <si>
    <t xml:space="preserve">     4.  Inne środki pieniężne</t>
  </si>
  <si>
    <t xml:space="preserve">     5. Akcje lub udziały</t>
  </si>
  <si>
    <t xml:space="preserve">     6. Inne papiery wartościowe</t>
  </si>
  <si>
    <t xml:space="preserve">     7. Inne krótkoterminowe aktywa finansowe</t>
  </si>
  <si>
    <t xml:space="preserve"> IV. Rozliczenia międzyokresowe </t>
  </si>
  <si>
    <t xml:space="preserve">     1.    Zysk netto (+)</t>
  </si>
  <si>
    <t xml:space="preserve">     2.    Strata netto (-)</t>
  </si>
  <si>
    <t xml:space="preserve"> II.  Wynik finansowy netto (+,-)</t>
  </si>
  <si>
    <t xml:space="preserve">        1. PFRON</t>
  </si>
  <si>
    <t xml:space="preserve">        2. Fundusz Pracy</t>
  </si>
  <si>
    <t xml:space="preserve">        3.</t>
  </si>
  <si>
    <t>A. FUNDUSZ</t>
  </si>
  <si>
    <t xml:space="preserve"> I. Zobowiązania długoterminowe</t>
  </si>
  <si>
    <t xml:space="preserve"> II.  Zobowiązania krótkoterminowe</t>
  </si>
  <si>
    <t xml:space="preserve">      1. Zobowiązania z tyt.dostaw i usług</t>
  </si>
  <si>
    <t xml:space="preserve">      2.  Zobowiązania wobec budżetów</t>
  </si>
  <si>
    <t xml:space="preserve">      3.  Zobowiązania z tyt.ubezpiecz. i innych świadczeń</t>
  </si>
  <si>
    <t xml:space="preserve">      4. Zobowiązania z tyt.wynagrodzeń</t>
  </si>
  <si>
    <t xml:space="preserve">      5.  Pozostałe zobowiązania</t>
  </si>
  <si>
    <t xml:space="preserve">      6.  Sumy obce (depozytytowe, zabezpieczenie wykonania umów)</t>
  </si>
  <si>
    <t xml:space="preserve">1/ </t>
  </si>
  <si>
    <t>Uwaga: wartość wyłączanych pozycji może powodować nie zbilansowanie się aktywów i pasywów sprawozdania  w kol. 4 i 10.</t>
  </si>
  <si>
    <t>rok, miesiąc,dzień</t>
  </si>
  <si>
    <t xml:space="preserve">      7.  Rozliczenia z tyt.środków na wydatki budżetowe i z tyt. dochodów budżetowych</t>
  </si>
  <si>
    <t xml:space="preserve">   1.  Rozliczenia międzyokresowe przychodów</t>
  </si>
  <si>
    <t xml:space="preserve">   2.  Inne rozliczenia międzyokresowe </t>
  </si>
  <si>
    <t>sporządzony na dzień 31.12.2018 r.</t>
  </si>
  <si>
    <t xml:space="preserve"> III.  Odpisy z wyniku finansowego (nadwyżka środków obrotowych) (-)</t>
  </si>
  <si>
    <t xml:space="preserve">     1.1.1. Grunty stanowiące własność  samorządu terytorialnego, przekazane w użytkowanie wieczyste innym podmiotom</t>
  </si>
  <si>
    <t xml:space="preserve">   4. Zaliczki na środki trwałe w budowie (inwestycje)</t>
  </si>
  <si>
    <t>B.    Fundusze placówek</t>
  </si>
  <si>
    <t>C.    PAŃSTWOWE FUNDUSZE CELOWE</t>
  </si>
  <si>
    <t>D.   ZOBOWIĄZANIA I REZERWY NA ZOBOWIĄZANIA</t>
  </si>
  <si>
    <t>III. Rezerwy na zobowiązania</t>
  </si>
  <si>
    <t xml:space="preserve">IV.  ROZLICZENIA MIĘDZYOKRESOWE </t>
  </si>
  <si>
    <t xml:space="preserve">      8. Fundusze specjalne</t>
  </si>
  <si>
    <t xml:space="preserve">         1. Zakładowy Fundusz Świadczeń Soc.</t>
  </si>
  <si>
    <t xml:space="preserve">         2. Inne fundusze</t>
  </si>
  <si>
    <t xml:space="preserve">         3. </t>
  </si>
  <si>
    <t>Załącznik nr 6 do pisma BM-II.3251.3.1.2019.DK</t>
  </si>
  <si>
    <t>Załącznik nr 6 do pisma BM-II.3251.3.1.2017.DK</t>
  </si>
  <si>
    <t xml:space="preserve">   5. Odpisy aktualizujące należności (konto 290)</t>
  </si>
  <si>
    <t xml:space="preserve">   4. Odpisy aktualizujące wartość ŚT i WNiP</t>
  </si>
  <si>
    <t xml:space="preserve">Prezydent Miasta/Kierownik jednostki </t>
  </si>
  <si>
    <t>Miejski Ośrodek Pomocy Społecznej</t>
  </si>
  <si>
    <t>ul. Jagiellońska 17</t>
  </si>
  <si>
    <t>40-032 Katowice</t>
  </si>
  <si>
    <t>1/2018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</si>
</sst>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yyyy/mm/dd;@"/>
  </numFmts>
  <fonts count="57">
    <font>
      <sz val="10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8"/>
      <color indexed="10"/>
      <name val="Arial CE"/>
      <family val="0"/>
    </font>
    <font>
      <sz val="12"/>
      <color indexed="10"/>
      <name val="Arial CE"/>
      <family val="0"/>
    </font>
    <font>
      <sz val="6"/>
      <color indexed="10"/>
      <name val="Arial CE"/>
      <family val="0"/>
    </font>
    <font>
      <b/>
      <sz val="9"/>
      <color indexed="10"/>
      <name val="Arial CE"/>
      <family val="0"/>
    </font>
    <font>
      <b/>
      <sz val="8"/>
      <color indexed="10"/>
      <name val="Arial CE"/>
      <family val="0"/>
    </font>
    <font>
      <sz val="9"/>
      <color indexed="10"/>
      <name val="Arial CE"/>
      <family val="0"/>
    </font>
    <font>
      <i/>
      <sz val="10"/>
      <color indexed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" fontId="0" fillId="0" borderId="35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0" fontId="13" fillId="0" borderId="31" xfId="0" applyFont="1" applyBorder="1" applyAlignment="1">
      <alignment horizontal="right" vertical="center"/>
    </xf>
    <xf numFmtId="0" fontId="13" fillId="0" borderId="37" xfId="0" applyFont="1" applyBorder="1" applyAlignment="1">
      <alignment horizontal="left" vertical="center"/>
    </xf>
    <xf numFmtId="4" fontId="0" fillId="0" borderId="38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vertical="center" wrapText="1"/>
    </xf>
    <xf numFmtId="4" fontId="2" fillId="0" borderId="40" xfId="0" applyNumberFormat="1" applyFont="1" applyBorder="1" applyAlignment="1">
      <alignment vertical="center"/>
    </xf>
    <xf numFmtId="4" fontId="15" fillId="0" borderId="39" xfId="0" applyNumberFormat="1" applyFont="1" applyBorder="1" applyAlignment="1">
      <alignment vertical="center" wrapText="1"/>
    </xf>
    <xf numFmtId="4" fontId="2" fillId="0" borderId="41" xfId="0" applyNumberFormat="1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/>
    </xf>
    <xf numFmtId="0" fontId="15" fillId="0" borderId="42" xfId="0" applyFont="1" applyBorder="1" applyAlignment="1">
      <alignment vertical="center" wrapText="1"/>
    </xf>
    <xf numFmtId="4" fontId="2" fillId="0" borderId="43" xfId="0" applyNumberFormat="1" applyFont="1" applyBorder="1" applyAlignment="1">
      <alignment vertical="center"/>
    </xf>
    <xf numFmtId="4" fontId="0" fillId="0" borderId="43" xfId="0" applyNumberFormat="1" applyFont="1" applyBorder="1" applyAlignment="1">
      <alignment vertical="center"/>
    </xf>
    <xf numFmtId="4" fontId="0" fillId="0" borderId="43" xfId="0" applyNumberFormat="1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 wrapText="1"/>
    </xf>
    <xf numFmtId="2" fontId="13" fillId="0" borderId="46" xfId="0" applyNumberFormat="1" applyFont="1" applyBorder="1" applyAlignment="1">
      <alignment horizontal="center" vertical="center" wrapText="1"/>
    </xf>
    <xf numFmtId="2" fontId="13" fillId="0" borderId="47" xfId="0" applyNumberFormat="1" applyFont="1" applyBorder="1" applyAlignment="1">
      <alignment horizontal="center" vertical="center" wrapText="1"/>
    </xf>
    <xf numFmtId="2" fontId="13" fillId="0" borderId="48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41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15" fillId="0" borderId="16" xfId="0" applyNumberFormat="1" applyFont="1" applyBorder="1" applyAlignment="1">
      <alignment vertical="center" wrapText="1"/>
    </xf>
    <xf numFmtId="4" fontId="13" fillId="0" borderId="16" xfId="0" applyNumberFormat="1" applyFont="1" applyBorder="1" applyAlignment="1">
      <alignment vertical="center" wrapText="1"/>
    </xf>
    <xf numFmtId="4" fontId="0" fillId="0" borderId="18" xfId="0" applyNumberFormat="1" applyFont="1" applyBorder="1" applyAlignment="1">
      <alignment vertical="center"/>
    </xf>
    <xf numFmtId="4" fontId="15" fillId="0" borderId="16" xfId="0" applyNumberFormat="1" applyFont="1" applyFill="1" applyBorder="1" applyAlignment="1">
      <alignment vertical="center" wrapText="1"/>
    </xf>
    <xf numFmtId="4" fontId="13" fillId="0" borderId="16" xfId="0" applyNumberFormat="1" applyFont="1" applyFill="1" applyBorder="1" applyAlignment="1">
      <alignment vertical="center" wrapText="1"/>
    </xf>
    <xf numFmtId="4" fontId="16" fillId="0" borderId="16" xfId="0" applyNumberFormat="1" applyFont="1" applyBorder="1" applyAlignment="1">
      <alignment vertical="center" wrapText="1"/>
    </xf>
    <xf numFmtId="4" fontId="18" fillId="0" borderId="16" xfId="0" applyNumberFormat="1" applyFont="1" applyBorder="1" applyAlignment="1">
      <alignment vertical="center" wrapText="1"/>
    </xf>
    <xf numFmtId="4" fontId="18" fillId="0" borderId="42" xfId="0" applyNumberFormat="1" applyFont="1" applyBorder="1" applyAlignment="1">
      <alignment vertical="center" wrapText="1"/>
    </xf>
    <xf numFmtId="4" fontId="2" fillId="0" borderId="49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4" fontId="0" fillId="0" borderId="52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4" fontId="0" fillId="0" borderId="53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vertical="center"/>
    </xf>
    <xf numFmtId="0" fontId="16" fillId="0" borderId="54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4" fontId="18" fillId="0" borderId="54" xfId="0" applyNumberFormat="1" applyFont="1" applyBorder="1" applyAlignment="1">
      <alignment horizontal="left" vertical="center" wrapText="1"/>
    </xf>
    <xf numFmtId="4" fontId="18" fillId="0" borderId="44" xfId="0" applyNumberFormat="1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left" vertical="center"/>
    </xf>
    <xf numFmtId="0" fontId="15" fillId="0" borderId="5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SheetLayoutView="100" zoomScalePageLayoutView="0" workbookViewId="0" topLeftCell="A37">
      <selection activeCell="C46" sqref="C46"/>
    </sheetView>
  </sheetViews>
  <sheetFormatPr defaultColWidth="9.00390625" defaultRowHeight="12.75"/>
  <cols>
    <col min="1" max="1" width="35.125" style="1" customWidth="1"/>
    <col min="2" max="2" width="17.00390625" style="1" customWidth="1"/>
    <col min="3" max="3" width="17.125" style="1" customWidth="1"/>
    <col min="4" max="4" width="16.875" style="1" customWidth="1"/>
    <col min="5" max="5" width="16.25390625" style="1" customWidth="1"/>
    <col min="6" max="6" width="7.875" style="1" customWidth="1"/>
    <col min="7" max="7" width="32.625" style="1" customWidth="1"/>
    <col min="8" max="8" width="16.875" style="1" customWidth="1"/>
    <col min="9" max="9" width="17.00390625" style="1" customWidth="1"/>
    <col min="10" max="10" width="18.125" style="1" customWidth="1"/>
    <col min="11" max="11" width="17.25390625" style="1" customWidth="1"/>
    <col min="12" max="16384" width="9.125" style="1" customWidth="1"/>
  </cols>
  <sheetData>
    <row r="1" ht="12.75">
      <c r="I1" s="2"/>
    </row>
    <row r="2" spans="4:12" ht="13.5" thickBot="1">
      <c r="D2" s="148" t="s">
        <v>108</v>
      </c>
      <c r="E2" s="148"/>
      <c r="F2" s="148"/>
      <c r="G2" s="3" t="s">
        <v>46</v>
      </c>
      <c r="I2" s="4"/>
      <c r="J2" s="148" t="s">
        <v>109</v>
      </c>
      <c r="K2" s="148"/>
      <c r="L2" s="148"/>
    </row>
    <row r="3" spans="1:12" s="7" customFormat="1" ht="12.75" customHeight="1">
      <c r="A3" s="5" t="s">
        <v>0</v>
      </c>
      <c r="B3" s="150" t="s">
        <v>33</v>
      </c>
      <c r="C3" s="151"/>
      <c r="D3" s="151"/>
      <c r="E3" s="151"/>
      <c r="F3" s="152"/>
      <c r="G3" s="156" t="s">
        <v>1</v>
      </c>
      <c r="H3" s="157"/>
      <c r="I3" s="157"/>
      <c r="J3" s="157"/>
      <c r="K3" s="158"/>
      <c r="L3" s="6"/>
    </row>
    <row r="4" spans="1:12" s="11" customFormat="1" ht="15" customHeight="1">
      <c r="A4" s="12" t="s">
        <v>113</v>
      </c>
      <c r="B4" s="153"/>
      <c r="C4" s="154"/>
      <c r="D4" s="154"/>
      <c r="E4" s="154"/>
      <c r="F4" s="155"/>
      <c r="G4" s="8" t="s">
        <v>24</v>
      </c>
      <c r="H4" s="9"/>
      <c r="I4" s="9"/>
      <c r="J4" s="9"/>
      <c r="K4" s="99"/>
      <c r="L4" s="10"/>
    </row>
    <row r="5" spans="1:12" ht="14.25" customHeight="1">
      <c r="A5" s="12" t="s">
        <v>114</v>
      </c>
      <c r="B5" s="153"/>
      <c r="C5" s="154"/>
      <c r="D5" s="154"/>
      <c r="E5" s="154"/>
      <c r="F5" s="155"/>
      <c r="G5" s="8" t="s">
        <v>25</v>
      </c>
      <c r="H5" s="9"/>
      <c r="I5" s="9"/>
      <c r="J5" s="9"/>
      <c r="K5" s="99"/>
      <c r="L5" s="13"/>
    </row>
    <row r="6" spans="1:12" ht="12.75" customHeight="1">
      <c r="A6" s="116" t="s">
        <v>115</v>
      </c>
      <c r="B6" s="153"/>
      <c r="C6" s="154"/>
      <c r="D6" s="154"/>
      <c r="E6" s="154"/>
      <c r="F6" s="155"/>
      <c r="G6" s="8" t="s">
        <v>26</v>
      </c>
      <c r="H6" s="9"/>
      <c r="I6" s="9"/>
      <c r="J6" s="9"/>
      <c r="K6" s="99"/>
      <c r="L6" s="13"/>
    </row>
    <row r="7" spans="1:12" ht="17.25" customHeight="1" thickBot="1">
      <c r="A7" s="112" t="s">
        <v>2</v>
      </c>
      <c r="B7" s="129" t="s">
        <v>95</v>
      </c>
      <c r="C7" s="130"/>
      <c r="D7" s="130"/>
      <c r="E7" s="130"/>
      <c r="F7" s="131"/>
      <c r="G7" s="132" t="s">
        <v>3</v>
      </c>
      <c r="H7" s="133"/>
      <c r="I7" s="133"/>
      <c r="J7" s="133"/>
      <c r="K7" s="134"/>
      <c r="L7" s="14"/>
    </row>
    <row r="8" spans="1:12" ht="57" thickBot="1">
      <c r="A8" s="83" t="s">
        <v>6</v>
      </c>
      <c r="B8" s="84" t="s">
        <v>49</v>
      </c>
      <c r="C8" s="85" t="s">
        <v>27</v>
      </c>
      <c r="D8" s="86" t="s">
        <v>30</v>
      </c>
      <c r="E8" s="87" t="s">
        <v>28</v>
      </c>
      <c r="F8" s="88" t="s">
        <v>47</v>
      </c>
      <c r="G8" s="83" t="s">
        <v>5</v>
      </c>
      <c r="H8" s="89" t="s">
        <v>49</v>
      </c>
      <c r="I8" s="85" t="s">
        <v>27</v>
      </c>
      <c r="J8" s="86" t="s">
        <v>29</v>
      </c>
      <c r="K8" s="88" t="s">
        <v>28</v>
      </c>
      <c r="L8" s="94" t="s">
        <v>47</v>
      </c>
    </row>
    <row r="9" spans="1:12" s="18" customFormat="1" ht="11.25" customHeight="1">
      <c r="A9" s="80">
        <v>1</v>
      </c>
      <c r="B9" s="81">
        <v>2</v>
      </c>
      <c r="C9" s="81">
        <v>3</v>
      </c>
      <c r="D9" s="81">
        <v>4</v>
      </c>
      <c r="E9" s="81">
        <v>5</v>
      </c>
      <c r="F9" s="82">
        <v>6</v>
      </c>
      <c r="G9" s="80">
        <v>7</v>
      </c>
      <c r="H9" s="81">
        <v>8</v>
      </c>
      <c r="I9" s="81">
        <v>9</v>
      </c>
      <c r="J9" s="81">
        <v>10</v>
      </c>
      <c r="K9" s="82">
        <v>11</v>
      </c>
      <c r="L9" s="95">
        <v>12</v>
      </c>
    </row>
    <row r="10" spans="1:12" s="4" customFormat="1" ht="12.75">
      <c r="A10" s="72" t="s">
        <v>11</v>
      </c>
      <c r="B10" s="19">
        <f>SUM(B11+B12+B23+B24+B28)</f>
        <v>5514031.51</v>
      </c>
      <c r="C10" s="19">
        <f>SUM(C11+C12+C23+C24+C28)</f>
        <v>10233811.479999999</v>
      </c>
      <c r="D10" s="19">
        <f>SUM(D11+D12+D23+D24+D28)</f>
        <v>0</v>
      </c>
      <c r="E10" s="19">
        <f>SUM(E11+E12+E23+E24+E28)</f>
        <v>10233811.479999999</v>
      </c>
      <c r="F10" s="90"/>
      <c r="G10" s="100" t="s">
        <v>80</v>
      </c>
      <c r="H10" s="19">
        <f>SUM(H11+H12+H15+H16)</f>
        <v>4601925.620000005</v>
      </c>
      <c r="I10" s="19">
        <f>SUM(I11+I12+I15+I16)</f>
        <v>9803714.459999979</v>
      </c>
      <c r="J10" s="19">
        <f>SUM(J11+J12+J15+J16)</f>
        <v>0</v>
      </c>
      <c r="K10" s="19">
        <f>SUM(K11+K12+K15+K16)</f>
        <v>9803714.459999979</v>
      </c>
      <c r="L10" s="96"/>
    </row>
    <row r="11" spans="1:12" ht="12.75">
      <c r="A11" s="73" t="s">
        <v>12</v>
      </c>
      <c r="B11" s="19">
        <v>8609.55</v>
      </c>
      <c r="C11" s="19">
        <v>41583.35</v>
      </c>
      <c r="D11" s="19">
        <v>0</v>
      </c>
      <c r="E11" s="19">
        <f>C11+D11</f>
        <v>41583.35</v>
      </c>
      <c r="F11" s="90"/>
      <c r="G11" s="100" t="s">
        <v>42</v>
      </c>
      <c r="H11" s="19">
        <v>279007847.92</v>
      </c>
      <c r="I11" s="19">
        <v>289494610.95</v>
      </c>
      <c r="J11" s="20"/>
      <c r="K11" s="92">
        <f aca="true" t="shared" si="0" ref="K11:K17">I11+J11</f>
        <v>289494610.95</v>
      </c>
      <c r="L11" s="97"/>
    </row>
    <row r="12" spans="1:12" ht="12.75">
      <c r="A12" s="73" t="s">
        <v>13</v>
      </c>
      <c r="B12" s="19">
        <f>B13+B20+B21</f>
        <v>5446558.1</v>
      </c>
      <c r="C12" s="19">
        <f>C13+C20+C21</f>
        <v>10170569.069999998</v>
      </c>
      <c r="D12" s="19">
        <f>D13+D20+D21</f>
        <v>0</v>
      </c>
      <c r="E12" s="19">
        <f>C12+D12</f>
        <v>10170569.069999998</v>
      </c>
      <c r="F12" s="90"/>
      <c r="G12" s="100" t="s">
        <v>76</v>
      </c>
      <c r="H12" s="19">
        <f>H13+H14</f>
        <v>-274405922.3</v>
      </c>
      <c r="I12" s="19">
        <f>I13+I14</f>
        <v>-279690896.49</v>
      </c>
      <c r="J12" s="19">
        <f>J13+J14</f>
        <v>0</v>
      </c>
      <c r="K12" s="92">
        <f>K13+K14</f>
        <v>-279690896.49</v>
      </c>
      <c r="L12" s="97"/>
    </row>
    <row r="13" spans="1:12" ht="12.75">
      <c r="A13" s="73" t="s">
        <v>34</v>
      </c>
      <c r="B13" s="19">
        <f>B14+B16+B17+B18+B19</f>
        <v>5446558.1</v>
      </c>
      <c r="C13" s="19">
        <f>C14+C16+C17+C18+C19</f>
        <v>10170569.069999998</v>
      </c>
      <c r="D13" s="19">
        <f>D14+D16+D17+D18+D19</f>
        <v>0</v>
      </c>
      <c r="E13" s="19">
        <f>C13+D13</f>
        <v>10170569.069999998</v>
      </c>
      <c r="F13" s="90"/>
      <c r="G13" s="101" t="s">
        <v>74</v>
      </c>
      <c r="H13" s="21"/>
      <c r="I13" s="21"/>
      <c r="J13" s="20"/>
      <c r="K13" s="102">
        <f t="shared" si="0"/>
        <v>0</v>
      </c>
      <c r="L13" s="97"/>
    </row>
    <row r="14" spans="1:12" ht="12.75">
      <c r="A14" s="74" t="s">
        <v>16</v>
      </c>
      <c r="B14" s="21"/>
      <c r="C14" s="21"/>
      <c r="D14" s="21"/>
      <c r="E14" s="20">
        <f>C14+D14</f>
        <v>0</v>
      </c>
      <c r="F14" s="91"/>
      <c r="G14" s="101" t="s">
        <v>75</v>
      </c>
      <c r="H14" s="21">
        <v>-274405922.3</v>
      </c>
      <c r="I14" s="21">
        <v>-279690896.49</v>
      </c>
      <c r="J14" s="20"/>
      <c r="K14" s="102">
        <f t="shared" si="0"/>
        <v>-279690896.49</v>
      </c>
      <c r="L14" s="97"/>
    </row>
    <row r="15" spans="1:12" ht="36" customHeight="1">
      <c r="A15" s="109" t="s">
        <v>97</v>
      </c>
      <c r="B15" s="21"/>
      <c r="C15" s="21"/>
      <c r="D15" s="21"/>
      <c r="E15" s="20">
        <f>C15+D15</f>
        <v>0</v>
      </c>
      <c r="F15" s="102"/>
      <c r="G15" s="100" t="s">
        <v>96</v>
      </c>
      <c r="H15" s="19"/>
      <c r="I15" s="19"/>
      <c r="J15" s="19"/>
      <c r="K15" s="92">
        <f t="shared" si="0"/>
        <v>0</v>
      </c>
      <c r="L15" s="97"/>
    </row>
    <row r="16" spans="1:12" ht="21" customHeight="1">
      <c r="A16" s="74" t="s">
        <v>45</v>
      </c>
      <c r="B16" s="21">
        <v>4936709.76</v>
      </c>
      <c r="C16" s="21">
        <v>8818059.78</v>
      </c>
      <c r="D16" s="21"/>
      <c r="E16" s="20">
        <f aca="true" t="shared" si="1" ref="E16:E50">C16+D16</f>
        <v>8818059.78</v>
      </c>
      <c r="F16" s="91"/>
      <c r="G16" s="100" t="s">
        <v>44</v>
      </c>
      <c r="H16" s="19">
        <v>0</v>
      </c>
      <c r="I16" s="19">
        <v>0</v>
      </c>
      <c r="J16" s="19">
        <v>0</v>
      </c>
      <c r="K16" s="92">
        <f t="shared" si="0"/>
        <v>0</v>
      </c>
      <c r="L16" s="122"/>
    </row>
    <row r="17" spans="1:12" ht="18" customHeight="1">
      <c r="A17" s="74" t="s">
        <v>19</v>
      </c>
      <c r="B17" s="21">
        <v>402458.38</v>
      </c>
      <c r="C17" s="75">
        <v>986961.2</v>
      </c>
      <c r="D17" s="75"/>
      <c r="E17" s="20">
        <f t="shared" si="1"/>
        <v>986961.2</v>
      </c>
      <c r="F17" s="91"/>
      <c r="G17" s="100" t="s">
        <v>99</v>
      </c>
      <c r="H17" s="19">
        <v>0</v>
      </c>
      <c r="I17" s="19">
        <v>0</v>
      </c>
      <c r="J17" s="19">
        <v>0</v>
      </c>
      <c r="K17" s="92">
        <f t="shared" si="0"/>
        <v>0</v>
      </c>
      <c r="L17" s="122"/>
    </row>
    <row r="18" spans="1:12" ht="24" customHeight="1">
      <c r="A18" s="74" t="s">
        <v>18</v>
      </c>
      <c r="B18" s="21">
        <v>42649.9</v>
      </c>
      <c r="C18" s="75">
        <v>25589.86</v>
      </c>
      <c r="D18" s="75"/>
      <c r="E18" s="20">
        <f t="shared" si="1"/>
        <v>25589.86</v>
      </c>
      <c r="F18" s="91"/>
      <c r="G18" s="103" t="s">
        <v>100</v>
      </c>
      <c r="H18" s="19">
        <f>H19+H20+H21</f>
        <v>98048.11</v>
      </c>
      <c r="I18" s="19">
        <f>I19+I20+I21</f>
        <v>147813.91</v>
      </c>
      <c r="J18" s="19">
        <f>J19+J20+J21</f>
        <v>0</v>
      </c>
      <c r="K18" s="19">
        <f>K19+K20+K21</f>
        <v>147813.91</v>
      </c>
      <c r="L18" s="97"/>
    </row>
    <row r="19" spans="1:12" ht="18" customHeight="1">
      <c r="A19" s="74" t="s">
        <v>17</v>
      </c>
      <c r="B19" s="19">
        <v>64740.06</v>
      </c>
      <c r="C19" s="19">
        <v>339958.23</v>
      </c>
      <c r="D19" s="19"/>
      <c r="E19" s="19">
        <f t="shared" si="1"/>
        <v>339958.23</v>
      </c>
      <c r="F19" s="90"/>
      <c r="G19" s="104" t="s">
        <v>77</v>
      </c>
      <c r="H19" s="19">
        <v>98048.11</v>
      </c>
      <c r="I19" s="19">
        <v>147813.91</v>
      </c>
      <c r="J19" s="19"/>
      <c r="K19" s="92">
        <f>I19+J19</f>
        <v>147813.91</v>
      </c>
      <c r="L19" s="97"/>
    </row>
    <row r="20" spans="1:12" ht="21" customHeight="1">
      <c r="A20" s="73" t="s">
        <v>52</v>
      </c>
      <c r="B20" s="110">
        <v>0</v>
      </c>
      <c r="C20" s="110">
        <v>0</v>
      </c>
      <c r="D20" s="110">
        <v>0</v>
      </c>
      <c r="E20" s="110">
        <f t="shared" si="1"/>
        <v>0</v>
      </c>
      <c r="F20" s="111"/>
      <c r="G20" s="104" t="s">
        <v>78</v>
      </c>
      <c r="H20" s="21"/>
      <c r="I20" s="21"/>
      <c r="J20" s="20"/>
      <c r="K20" s="102"/>
      <c r="L20" s="97"/>
    </row>
    <row r="21" spans="1:12" ht="20.25" customHeight="1">
      <c r="A21" s="123" t="s">
        <v>98</v>
      </c>
      <c r="B21" s="125"/>
      <c r="C21" s="125"/>
      <c r="D21" s="125"/>
      <c r="E21" s="127">
        <f t="shared" si="1"/>
        <v>0</v>
      </c>
      <c r="F21" s="142"/>
      <c r="G21" s="104" t="s">
        <v>79</v>
      </c>
      <c r="H21" s="21"/>
      <c r="I21" s="21"/>
      <c r="J21" s="20"/>
      <c r="K21" s="102"/>
      <c r="L21" s="97"/>
    </row>
    <row r="22" spans="1:12" ht="24">
      <c r="A22" s="124"/>
      <c r="B22" s="126"/>
      <c r="C22" s="126"/>
      <c r="D22" s="126"/>
      <c r="E22" s="128"/>
      <c r="F22" s="143"/>
      <c r="G22" s="100" t="s">
        <v>101</v>
      </c>
      <c r="H22" s="19">
        <f>H23+H24+H39+H40</f>
        <v>114833498.13000001</v>
      </c>
      <c r="I22" s="19">
        <f>I23+I24+I39+I40</f>
        <v>123757164.13000001</v>
      </c>
      <c r="J22" s="19">
        <f>J23+J24+J39+J40</f>
        <v>-42048.47</v>
      </c>
      <c r="K22" s="19">
        <f>K23+K24+K39+K40</f>
        <v>123715115.66000001</v>
      </c>
      <c r="L22" s="97"/>
    </row>
    <row r="23" spans="1:12" ht="22.5" customHeight="1">
      <c r="A23" s="72" t="s">
        <v>36</v>
      </c>
      <c r="B23" s="19">
        <v>58863.86</v>
      </c>
      <c r="C23" s="19">
        <v>21659.06</v>
      </c>
      <c r="D23" s="19">
        <v>0</v>
      </c>
      <c r="E23" s="19">
        <f t="shared" si="1"/>
        <v>21659.06</v>
      </c>
      <c r="F23" s="92"/>
      <c r="G23" s="105" t="s">
        <v>81</v>
      </c>
      <c r="H23" s="19"/>
      <c r="I23" s="19"/>
      <c r="J23" s="19"/>
      <c r="K23" s="92"/>
      <c r="L23" s="97"/>
    </row>
    <row r="24" spans="1:12" ht="20.25" customHeight="1">
      <c r="A24" s="72" t="s">
        <v>35</v>
      </c>
      <c r="B24" s="19">
        <f>B25+B26+B27</f>
        <v>0</v>
      </c>
      <c r="C24" s="19">
        <f>C25+C26+C27</f>
        <v>0</v>
      </c>
      <c r="D24" s="19">
        <f>D25+D26+D27</f>
        <v>0</v>
      </c>
      <c r="E24" s="19">
        <f>E25+E26+E27</f>
        <v>0</v>
      </c>
      <c r="F24" s="92"/>
      <c r="G24" s="100" t="s">
        <v>82</v>
      </c>
      <c r="H24" s="19">
        <f>H25+H26+H27+H28+H29+H30+H32+H34</f>
        <v>114774634.27000001</v>
      </c>
      <c r="I24" s="19">
        <f>I25+I26+I27+I28+I29+I30+I32+I34</f>
        <v>123735505.07000001</v>
      </c>
      <c r="J24" s="19">
        <f>J25+J26+J27+J28+J29+J30+J32+J34</f>
        <v>-42048.47</v>
      </c>
      <c r="K24" s="19">
        <f>K25+K26+K27+K28+K29+K30+K32+K34</f>
        <v>123693456.60000001</v>
      </c>
      <c r="L24" s="97"/>
    </row>
    <row r="25" spans="1:12" ht="15" customHeight="1">
      <c r="A25" s="74" t="s">
        <v>53</v>
      </c>
      <c r="B25" s="21"/>
      <c r="C25" s="21"/>
      <c r="D25" s="21"/>
      <c r="E25" s="20">
        <f t="shared" si="1"/>
        <v>0</v>
      </c>
      <c r="F25" s="91"/>
      <c r="G25" s="101" t="s">
        <v>83</v>
      </c>
      <c r="H25" s="21">
        <v>868871.54</v>
      </c>
      <c r="I25" s="21">
        <v>889639.76</v>
      </c>
      <c r="J25" s="20">
        <v>-42047.64</v>
      </c>
      <c r="K25" s="102">
        <f aca="true" t="shared" si="2" ref="K25:K30">I25+J25</f>
        <v>847592.12</v>
      </c>
      <c r="L25" s="118" t="s">
        <v>116</v>
      </c>
    </row>
    <row r="26" spans="1:12" ht="15" customHeight="1">
      <c r="A26" s="74" t="s">
        <v>54</v>
      </c>
      <c r="B26" s="20"/>
      <c r="C26" s="20"/>
      <c r="D26" s="20"/>
      <c r="E26" s="20">
        <f t="shared" si="1"/>
        <v>0</v>
      </c>
      <c r="F26" s="91"/>
      <c r="G26" s="101" t="s">
        <v>84</v>
      </c>
      <c r="H26" s="21">
        <v>111513749.19</v>
      </c>
      <c r="I26" s="21">
        <v>120440201.98</v>
      </c>
      <c r="J26" s="20"/>
      <c r="K26" s="102">
        <f t="shared" si="2"/>
        <v>120440201.98</v>
      </c>
      <c r="L26" s="97"/>
    </row>
    <row r="27" spans="1:12" ht="22.5">
      <c r="A27" s="74" t="s">
        <v>55</v>
      </c>
      <c r="B27" s="20"/>
      <c r="C27" s="20"/>
      <c r="D27" s="20"/>
      <c r="E27" s="20">
        <f t="shared" si="1"/>
        <v>0</v>
      </c>
      <c r="F27" s="91"/>
      <c r="G27" s="101" t="s">
        <v>85</v>
      </c>
      <c r="H27" s="21">
        <v>378733.6</v>
      </c>
      <c r="I27" s="21">
        <v>392857.8</v>
      </c>
      <c r="J27" s="20"/>
      <c r="K27" s="102">
        <f t="shared" si="2"/>
        <v>392857.8</v>
      </c>
      <c r="L27" s="97"/>
    </row>
    <row r="28" spans="1:12" ht="15" customHeight="1">
      <c r="A28" s="149" t="s">
        <v>43</v>
      </c>
      <c r="B28" s="120"/>
      <c r="C28" s="120"/>
      <c r="D28" s="120"/>
      <c r="E28" s="120">
        <f t="shared" si="1"/>
        <v>0</v>
      </c>
      <c r="F28" s="145"/>
      <c r="G28" s="101" t="s">
        <v>86</v>
      </c>
      <c r="H28" s="21">
        <v>1520594.01</v>
      </c>
      <c r="I28" s="21">
        <v>1557324.83</v>
      </c>
      <c r="J28" s="20"/>
      <c r="K28" s="102">
        <f t="shared" si="2"/>
        <v>1557324.83</v>
      </c>
      <c r="L28" s="97"/>
    </row>
    <row r="29" spans="1:12" ht="15" customHeight="1">
      <c r="A29" s="149"/>
      <c r="B29" s="120"/>
      <c r="C29" s="120"/>
      <c r="D29" s="120"/>
      <c r="E29" s="120"/>
      <c r="F29" s="145"/>
      <c r="G29" s="101" t="s">
        <v>87</v>
      </c>
      <c r="H29" s="21">
        <v>91598.01</v>
      </c>
      <c r="I29" s="21">
        <v>97646.78</v>
      </c>
      <c r="J29" s="20">
        <v>-0.83</v>
      </c>
      <c r="K29" s="102">
        <f t="shared" si="2"/>
        <v>97645.95</v>
      </c>
      <c r="L29" s="118" t="s">
        <v>116</v>
      </c>
    </row>
    <row r="30" spans="1:12" ht="13.5" customHeight="1">
      <c r="A30" s="72" t="s">
        <v>37</v>
      </c>
      <c r="B30" s="19">
        <f>SUM(B31+B36+B43+B51)</f>
        <v>114019440.35</v>
      </c>
      <c r="C30" s="19">
        <f>SUM(C31+C36+C43+C51)</f>
        <v>123474881.02</v>
      </c>
      <c r="D30" s="19">
        <f>SUM(D31+D36+D43+D51)</f>
        <v>-28924.93</v>
      </c>
      <c r="E30" s="19">
        <f>SUM(E31+E36+E43+E51)</f>
        <v>123445956.09</v>
      </c>
      <c r="F30" s="90"/>
      <c r="G30" s="140" t="s">
        <v>88</v>
      </c>
      <c r="H30" s="121">
        <v>121999.51</v>
      </c>
      <c r="I30" s="121">
        <v>106945.82</v>
      </c>
      <c r="J30" s="141"/>
      <c r="K30" s="139">
        <f t="shared" si="2"/>
        <v>106945.82</v>
      </c>
      <c r="L30" s="122"/>
    </row>
    <row r="31" spans="1:12" ht="15" customHeight="1">
      <c r="A31" s="72" t="s">
        <v>38</v>
      </c>
      <c r="B31" s="19">
        <f>SUM(B32:B35)</f>
        <v>123545.09</v>
      </c>
      <c r="C31" s="19">
        <f>SUM(C32:C35)</f>
        <v>166261.92</v>
      </c>
      <c r="D31" s="19">
        <f>SUM(D32:D35)</f>
        <v>0</v>
      </c>
      <c r="E31" s="19">
        <f t="shared" si="1"/>
        <v>166261.92</v>
      </c>
      <c r="F31" s="90"/>
      <c r="G31" s="140"/>
      <c r="H31" s="121"/>
      <c r="I31" s="121"/>
      <c r="J31" s="141"/>
      <c r="K31" s="139"/>
      <c r="L31" s="122"/>
    </row>
    <row r="32" spans="1:12" ht="16.5" customHeight="1">
      <c r="A32" s="74" t="s">
        <v>57</v>
      </c>
      <c r="B32" s="21">
        <v>123545.09</v>
      </c>
      <c r="C32" s="21">
        <v>166261.92</v>
      </c>
      <c r="D32" s="21"/>
      <c r="E32" s="20">
        <f t="shared" si="1"/>
        <v>166261.92</v>
      </c>
      <c r="F32" s="91"/>
      <c r="G32" s="140" t="s">
        <v>92</v>
      </c>
      <c r="H32" s="121">
        <v>22442.05</v>
      </c>
      <c r="I32" s="121">
        <v>18400.23</v>
      </c>
      <c r="J32" s="141">
        <v>0</v>
      </c>
      <c r="K32" s="139">
        <f>I32+J32</f>
        <v>18400.23</v>
      </c>
      <c r="L32" s="122"/>
    </row>
    <row r="33" spans="1:12" ht="15" customHeight="1">
      <c r="A33" s="74" t="s">
        <v>56</v>
      </c>
      <c r="B33" s="21"/>
      <c r="C33" s="21"/>
      <c r="D33" s="21"/>
      <c r="E33" s="20">
        <f t="shared" si="1"/>
        <v>0</v>
      </c>
      <c r="F33" s="91"/>
      <c r="G33" s="140"/>
      <c r="H33" s="121"/>
      <c r="I33" s="121"/>
      <c r="J33" s="141"/>
      <c r="K33" s="139"/>
      <c r="L33" s="122"/>
    </row>
    <row r="34" spans="1:12" ht="15" customHeight="1">
      <c r="A34" s="74" t="s">
        <v>58</v>
      </c>
      <c r="B34" s="21"/>
      <c r="C34" s="21"/>
      <c r="D34" s="21"/>
      <c r="E34" s="20">
        <f t="shared" si="1"/>
        <v>0</v>
      </c>
      <c r="F34" s="91"/>
      <c r="G34" s="135" t="s">
        <v>104</v>
      </c>
      <c r="H34" s="137">
        <f>H36+H37+H38</f>
        <v>256646.36</v>
      </c>
      <c r="I34" s="137">
        <f>I36+I37+I38</f>
        <v>232487.87</v>
      </c>
      <c r="J34" s="137">
        <f>J36+J37+J38</f>
        <v>0</v>
      </c>
      <c r="K34" s="137">
        <f>K36+K37+K38</f>
        <v>232487.87</v>
      </c>
      <c r="L34" s="97"/>
    </row>
    <row r="35" spans="1:12" ht="12.75">
      <c r="A35" s="74" t="s">
        <v>59</v>
      </c>
      <c r="B35" s="21"/>
      <c r="C35" s="21"/>
      <c r="D35" s="21"/>
      <c r="E35" s="20">
        <f t="shared" si="1"/>
        <v>0</v>
      </c>
      <c r="F35" s="91"/>
      <c r="G35" s="136"/>
      <c r="H35" s="138"/>
      <c r="I35" s="138"/>
      <c r="J35" s="138"/>
      <c r="K35" s="138"/>
      <c r="L35" s="97"/>
    </row>
    <row r="36" spans="1:12" ht="22.5">
      <c r="A36" s="72" t="s">
        <v>39</v>
      </c>
      <c r="B36" s="19">
        <f>B37+B38+B39+B40+B41</f>
        <v>113600972.19999999</v>
      </c>
      <c r="C36" s="19">
        <f>C37+C38+C39+C40+C41</f>
        <v>122983392.74</v>
      </c>
      <c r="D36" s="19">
        <f>D37+D38+D39+D40+D41</f>
        <v>-28924.93</v>
      </c>
      <c r="E36" s="19">
        <f>E37+E38+E39+E40+E41</f>
        <v>122954467.81</v>
      </c>
      <c r="F36" s="90"/>
      <c r="G36" s="101" t="s">
        <v>105</v>
      </c>
      <c r="H36" s="21">
        <v>256646.36</v>
      </c>
      <c r="I36" s="21">
        <v>232487.87</v>
      </c>
      <c r="J36" s="20"/>
      <c r="K36" s="102">
        <f>I36+J36</f>
        <v>232487.87</v>
      </c>
      <c r="L36" s="97"/>
    </row>
    <row r="37" spans="1:12" ht="12.75">
      <c r="A37" s="74" t="s">
        <v>61</v>
      </c>
      <c r="B37" s="21">
        <v>31964.71</v>
      </c>
      <c r="C37" s="21">
        <v>5583.44</v>
      </c>
      <c r="D37" s="21">
        <v>-5583.44</v>
      </c>
      <c r="E37" s="20">
        <f t="shared" si="1"/>
        <v>0</v>
      </c>
      <c r="F37" s="117" t="s">
        <v>116</v>
      </c>
      <c r="G37" s="101" t="s">
        <v>106</v>
      </c>
      <c r="H37" s="21"/>
      <c r="I37" s="21"/>
      <c r="J37" s="20"/>
      <c r="K37" s="92"/>
      <c r="L37" s="97"/>
    </row>
    <row r="38" spans="1:12" ht="12.75">
      <c r="A38" s="74" t="s">
        <v>62</v>
      </c>
      <c r="B38" s="21"/>
      <c r="C38" s="21"/>
      <c r="D38" s="21"/>
      <c r="E38" s="20">
        <f t="shared" si="1"/>
        <v>0</v>
      </c>
      <c r="F38" s="91"/>
      <c r="G38" s="101" t="s">
        <v>107</v>
      </c>
      <c r="H38" s="21"/>
      <c r="I38" s="21"/>
      <c r="J38" s="20">
        <v>0</v>
      </c>
      <c r="K38" s="92">
        <f>I38+J38</f>
        <v>0</v>
      </c>
      <c r="L38" s="97"/>
    </row>
    <row r="39" spans="1:12" ht="22.5">
      <c r="A39" s="74" t="s">
        <v>60</v>
      </c>
      <c r="B39" s="21"/>
      <c r="C39" s="21"/>
      <c r="D39" s="21"/>
      <c r="E39" s="20">
        <f t="shared" si="1"/>
        <v>0</v>
      </c>
      <c r="F39" s="91"/>
      <c r="G39" s="105" t="s">
        <v>102</v>
      </c>
      <c r="H39" s="19"/>
      <c r="I39" s="19"/>
      <c r="J39" s="19">
        <f>J40+J41</f>
        <v>0</v>
      </c>
      <c r="K39" s="92"/>
      <c r="L39" s="97"/>
    </row>
    <row r="40" spans="1:12" ht="12.75">
      <c r="A40" s="74" t="s">
        <v>63</v>
      </c>
      <c r="B40" s="21">
        <v>113569007.49</v>
      </c>
      <c r="C40" s="21">
        <v>122977809.3</v>
      </c>
      <c r="D40" s="21">
        <v>-23341.49</v>
      </c>
      <c r="E40" s="20">
        <f t="shared" si="1"/>
        <v>122954467.81</v>
      </c>
      <c r="F40" s="117" t="s">
        <v>116</v>
      </c>
      <c r="G40" s="105" t="s">
        <v>103</v>
      </c>
      <c r="H40" s="19">
        <f>SUM(H41:H42)</f>
        <v>58863.86</v>
      </c>
      <c r="I40" s="19">
        <f>SUM(I41:I42)</f>
        <v>21659.06</v>
      </c>
      <c r="J40" s="19">
        <f>SUM(J41:J42)</f>
        <v>0</v>
      </c>
      <c r="K40" s="19">
        <f>SUM(K41:K42)</f>
        <v>21659.06</v>
      </c>
      <c r="L40" s="97"/>
    </row>
    <row r="41" spans="1:12" ht="19.5" customHeight="1">
      <c r="A41" s="165" t="s">
        <v>64</v>
      </c>
      <c r="B41" s="121"/>
      <c r="C41" s="121"/>
      <c r="D41" s="121"/>
      <c r="E41" s="141">
        <f t="shared" si="1"/>
        <v>0</v>
      </c>
      <c r="F41" s="144"/>
      <c r="G41" s="101" t="s">
        <v>93</v>
      </c>
      <c r="H41" s="21">
        <v>58863.86</v>
      </c>
      <c r="I41" s="21">
        <v>21659.06</v>
      </c>
      <c r="J41" s="20"/>
      <c r="K41" s="102">
        <f>I41+J41</f>
        <v>21659.06</v>
      </c>
      <c r="L41" s="97"/>
    </row>
    <row r="42" spans="1:12" ht="15" customHeight="1">
      <c r="A42" s="165"/>
      <c r="B42" s="121"/>
      <c r="C42" s="121"/>
      <c r="D42" s="121"/>
      <c r="E42" s="141"/>
      <c r="F42" s="144"/>
      <c r="G42" s="101" t="s">
        <v>94</v>
      </c>
      <c r="H42" s="19"/>
      <c r="I42" s="19"/>
      <c r="J42" s="19"/>
      <c r="K42" s="92"/>
      <c r="L42" s="97"/>
    </row>
    <row r="43" spans="1:12" ht="15.75" customHeight="1">
      <c r="A43" s="72" t="s">
        <v>65</v>
      </c>
      <c r="B43" s="19">
        <f>B44+B45+B46+B47+B48+B49+B50</f>
        <v>294923.06</v>
      </c>
      <c r="C43" s="19">
        <f>C44+C45+C46+C47+C48+C49+C50</f>
        <v>325226.36</v>
      </c>
      <c r="D43" s="19">
        <f>D44+D45+D46+D47+D48+D49+D50</f>
        <v>0</v>
      </c>
      <c r="E43" s="19">
        <f>E44+E45+E46+E47+E48+E49+E50</f>
        <v>325226.36</v>
      </c>
      <c r="F43" s="90"/>
      <c r="G43" s="105"/>
      <c r="H43" s="21"/>
      <c r="I43" s="21"/>
      <c r="J43" s="20"/>
      <c r="K43" s="92"/>
      <c r="L43" s="97"/>
    </row>
    <row r="44" spans="1:12" ht="12.75">
      <c r="A44" s="74" t="s">
        <v>66</v>
      </c>
      <c r="B44" s="21"/>
      <c r="C44" s="21"/>
      <c r="D44" s="21"/>
      <c r="E44" s="20">
        <f t="shared" si="1"/>
        <v>0</v>
      </c>
      <c r="F44" s="91"/>
      <c r="G44" s="100"/>
      <c r="H44" s="21"/>
      <c r="I44" s="21"/>
      <c r="J44" s="20"/>
      <c r="K44" s="92"/>
      <c r="L44" s="97"/>
    </row>
    <row r="45" spans="1:12" ht="12.75">
      <c r="A45" s="74" t="s">
        <v>67</v>
      </c>
      <c r="B45" s="21">
        <v>182410.9</v>
      </c>
      <c r="C45" s="21">
        <f>325226.36-C46</f>
        <v>174954.68999999997</v>
      </c>
      <c r="D45" s="21"/>
      <c r="E45" s="20">
        <f t="shared" si="1"/>
        <v>174954.68999999997</v>
      </c>
      <c r="F45" s="91"/>
      <c r="G45" s="106"/>
      <c r="H45" s="21"/>
      <c r="I45" s="21"/>
      <c r="J45" s="20"/>
      <c r="K45" s="92"/>
      <c r="L45" s="97"/>
    </row>
    <row r="46" spans="1:12" ht="22.5">
      <c r="A46" s="74" t="s">
        <v>68</v>
      </c>
      <c r="B46" s="21">
        <v>112512.16</v>
      </c>
      <c r="C46" s="21">
        <v>150271.67</v>
      </c>
      <c r="D46" s="21"/>
      <c r="E46" s="20">
        <f t="shared" si="1"/>
        <v>150271.67</v>
      </c>
      <c r="F46" s="91"/>
      <c r="G46" s="106"/>
      <c r="H46" s="21"/>
      <c r="I46" s="21"/>
      <c r="J46" s="20"/>
      <c r="K46" s="92"/>
      <c r="L46" s="97"/>
    </row>
    <row r="47" spans="1:12" ht="12.75">
      <c r="A47" s="74" t="s">
        <v>69</v>
      </c>
      <c r="B47" s="21"/>
      <c r="C47" s="21"/>
      <c r="D47" s="21"/>
      <c r="E47" s="20">
        <f t="shared" si="1"/>
        <v>0</v>
      </c>
      <c r="F47" s="91"/>
      <c r="G47" s="106"/>
      <c r="H47" s="21"/>
      <c r="I47" s="21"/>
      <c r="J47" s="20"/>
      <c r="K47" s="92"/>
      <c r="L47" s="97"/>
    </row>
    <row r="48" spans="1:12" ht="12.75">
      <c r="A48" s="74" t="s">
        <v>70</v>
      </c>
      <c r="B48" s="21"/>
      <c r="C48" s="21"/>
      <c r="D48" s="21"/>
      <c r="E48" s="20">
        <f t="shared" si="1"/>
        <v>0</v>
      </c>
      <c r="F48" s="91"/>
      <c r="G48" s="106"/>
      <c r="H48" s="21"/>
      <c r="I48" s="21"/>
      <c r="J48" s="20"/>
      <c r="K48" s="92"/>
      <c r="L48" s="97"/>
    </row>
    <row r="49" spans="1:12" ht="12.75">
      <c r="A49" s="74" t="s">
        <v>71</v>
      </c>
      <c r="B49" s="21"/>
      <c r="C49" s="21"/>
      <c r="D49" s="21"/>
      <c r="E49" s="20">
        <f t="shared" si="1"/>
        <v>0</v>
      </c>
      <c r="F49" s="91"/>
      <c r="G49" s="106"/>
      <c r="H49" s="21"/>
      <c r="I49" s="21"/>
      <c r="J49" s="20"/>
      <c r="K49" s="92"/>
      <c r="L49" s="97"/>
    </row>
    <row r="50" spans="1:12" ht="12.75">
      <c r="A50" s="74" t="s">
        <v>72</v>
      </c>
      <c r="B50" s="21"/>
      <c r="C50" s="21"/>
      <c r="D50" s="21"/>
      <c r="E50" s="20">
        <f t="shared" si="1"/>
        <v>0</v>
      </c>
      <c r="F50" s="91"/>
      <c r="G50" s="106"/>
      <c r="H50" s="21"/>
      <c r="I50" s="21"/>
      <c r="J50" s="20"/>
      <c r="K50" s="92"/>
      <c r="L50" s="97"/>
    </row>
    <row r="51" spans="1:12" ht="13.5" thickBot="1">
      <c r="A51" s="76" t="s">
        <v>73</v>
      </c>
      <c r="B51" s="77"/>
      <c r="C51" s="77"/>
      <c r="D51" s="77"/>
      <c r="E51" s="77">
        <f>C51+D51</f>
        <v>0</v>
      </c>
      <c r="F51" s="93"/>
      <c r="G51" s="107"/>
      <c r="H51" s="78"/>
      <c r="I51" s="78"/>
      <c r="J51" s="79"/>
      <c r="K51" s="108"/>
      <c r="L51" s="98"/>
    </row>
    <row r="52" spans="1:12" s="11" customFormat="1" ht="15.75" thickBot="1">
      <c r="A52" s="68" t="s">
        <v>15</v>
      </c>
      <c r="B52" s="69">
        <f>SUM(B10+B30)</f>
        <v>119533471.86</v>
      </c>
      <c r="C52" s="69">
        <f>SUM(C10+C30)</f>
        <v>133708692.5</v>
      </c>
      <c r="D52" s="69">
        <f>SUM(D10+D30)</f>
        <v>-28924.93</v>
      </c>
      <c r="E52" s="69">
        <f>SUM(E10+E30)</f>
        <v>133679767.57000001</v>
      </c>
      <c r="F52" s="25"/>
      <c r="G52" s="70" t="s">
        <v>14</v>
      </c>
      <c r="H52" s="71">
        <f>SUM(H10+H17+H18+H22+H39)</f>
        <v>119533471.86000001</v>
      </c>
      <c r="I52" s="71">
        <f>I10+I17+I18+I22</f>
        <v>133708692.49999999</v>
      </c>
      <c r="J52" s="71">
        <f>SUM(J10+J18+J22+J34+J39)</f>
        <v>-42048.47</v>
      </c>
      <c r="K52" s="69">
        <f>SUM(K10+K18+K22+K39)</f>
        <v>133666644.02999999</v>
      </c>
      <c r="L52" s="26"/>
    </row>
    <row r="53" spans="1:14" s="11" customFormat="1" ht="15">
      <c r="A53" s="27"/>
      <c r="B53" s="28"/>
      <c r="C53" s="28"/>
      <c r="D53" s="28"/>
      <c r="E53" s="28"/>
      <c r="F53" s="28"/>
      <c r="G53" s="29"/>
      <c r="H53" s="28"/>
      <c r="I53" s="30"/>
      <c r="J53" s="31"/>
      <c r="K53" s="31"/>
      <c r="L53" s="31"/>
      <c r="M53" s="31"/>
      <c r="N53" s="31"/>
    </row>
    <row r="54" spans="1:9" s="33" customFormat="1" ht="21.75" customHeight="1">
      <c r="A54" s="164" t="s">
        <v>22</v>
      </c>
      <c r="B54" s="164"/>
      <c r="C54" s="164"/>
      <c r="D54" s="164"/>
      <c r="E54" s="164"/>
      <c r="F54" s="164"/>
      <c r="H54" s="34"/>
      <c r="I54" s="34"/>
    </row>
    <row r="55" spans="1:9" s="33" customFormat="1" ht="11.25">
      <c r="A55" s="35"/>
      <c r="B55" s="32"/>
      <c r="C55" s="32"/>
      <c r="D55" s="32"/>
      <c r="E55" s="32"/>
      <c r="F55" s="32"/>
      <c r="H55" s="34"/>
      <c r="I55" s="34"/>
    </row>
    <row r="56" spans="1:9" s="33" customFormat="1" ht="18" customHeight="1">
      <c r="A56" s="36" t="s">
        <v>41</v>
      </c>
      <c r="B56" s="32"/>
      <c r="C56" s="32"/>
      <c r="D56" s="32"/>
      <c r="E56" s="32"/>
      <c r="F56" s="32"/>
      <c r="H56" s="34"/>
      <c r="I56" s="34"/>
    </row>
    <row r="57" spans="1:9" s="33" customFormat="1" ht="15" customHeight="1">
      <c r="A57" s="147" t="s">
        <v>89</v>
      </c>
      <c r="B57" s="147"/>
      <c r="C57" s="32"/>
      <c r="D57" s="32"/>
      <c r="E57" s="32"/>
      <c r="F57" s="32"/>
      <c r="H57" s="34"/>
      <c r="I57" s="34"/>
    </row>
    <row r="58" spans="1:9" s="33" customFormat="1" ht="12.75" customHeight="1" thickBot="1">
      <c r="A58" s="160" t="s">
        <v>51</v>
      </c>
      <c r="B58" s="160"/>
      <c r="C58" s="32"/>
      <c r="D58" s="32"/>
      <c r="E58" s="32"/>
      <c r="F58" s="32"/>
      <c r="H58" s="34"/>
      <c r="I58" s="34"/>
    </row>
    <row r="59" spans="1:9" ht="12.75">
      <c r="A59" s="40"/>
      <c r="B59" s="161" t="s">
        <v>4</v>
      </c>
      <c r="C59" s="162"/>
      <c r="D59" s="162"/>
      <c r="E59" s="162"/>
      <c r="F59" s="163"/>
      <c r="G59" s="38"/>
      <c r="H59" s="39"/>
      <c r="I59" s="39"/>
    </row>
    <row r="60" spans="1:9" ht="36" customHeight="1">
      <c r="A60" s="41" t="s">
        <v>7</v>
      </c>
      <c r="B60" s="42" t="s">
        <v>50</v>
      </c>
      <c r="C60" s="42" t="s">
        <v>31</v>
      </c>
      <c r="D60" s="42" t="s">
        <v>32</v>
      </c>
      <c r="E60" s="42" t="s">
        <v>40</v>
      </c>
      <c r="F60" s="43" t="s">
        <v>47</v>
      </c>
      <c r="G60" s="38"/>
      <c r="H60" s="39"/>
      <c r="I60" s="39"/>
    </row>
    <row r="61" spans="1:9" s="18" customFormat="1" ht="10.5" customHeight="1">
      <c r="A61" s="15">
        <v>1</v>
      </c>
      <c r="B61" s="16">
        <v>2</v>
      </c>
      <c r="C61" s="16">
        <v>3</v>
      </c>
      <c r="D61" s="16">
        <v>4</v>
      </c>
      <c r="E61" s="16">
        <v>5</v>
      </c>
      <c r="F61" s="17">
        <v>6</v>
      </c>
      <c r="G61" s="44"/>
      <c r="H61" s="44"/>
      <c r="I61" s="44"/>
    </row>
    <row r="62" spans="1:9" ht="20.25" customHeight="1">
      <c r="A62" s="45" t="s">
        <v>20</v>
      </c>
      <c r="B62" s="24">
        <v>7275255.39</v>
      </c>
      <c r="C62" s="46">
        <v>7730220.06</v>
      </c>
      <c r="D62" s="21"/>
      <c r="E62" s="21">
        <f>C62+D62</f>
        <v>7730220.06</v>
      </c>
      <c r="F62" s="47"/>
      <c r="G62" s="38"/>
      <c r="H62" s="39"/>
      <c r="I62" s="39"/>
    </row>
    <row r="63" spans="1:9" ht="12.75">
      <c r="A63" s="48" t="s">
        <v>8</v>
      </c>
      <c r="B63" s="24">
        <v>2704766.93</v>
      </c>
      <c r="C63" s="24">
        <v>2599528.06</v>
      </c>
      <c r="D63" s="22"/>
      <c r="E63" s="24">
        <f>C63+D63</f>
        <v>2599528.06</v>
      </c>
      <c r="F63" s="49"/>
      <c r="G63" s="38"/>
      <c r="H63" s="39"/>
      <c r="I63" s="39"/>
    </row>
    <row r="64" spans="1:10" ht="12.75">
      <c r="A64" s="50" t="s">
        <v>9</v>
      </c>
      <c r="B64" s="46"/>
      <c r="C64" s="46"/>
      <c r="D64" s="22"/>
      <c r="E64" s="46">
        <f aca="true" t="shared" si="3" ref="E64:E69">C64+D64</f>
        <v>0</v>
      </c>
      <c r="F64" s="47"/>
      <c r="G64" s="51"/>
      <c r="H64" s="37"/>
      <c r="I64" s="37"/>
      <c r="J64" s="119">
        <v>43537</v>
      </c>
    </row>
    <row r="65" spans="1:10" s="57" customFormat="1" ht="12.75">
      <c r="A65" s="52" t="s">
        <v>23</v>
      </c>
      <c r="B65" s="53"/>
      <c r="C65" s="53"/>
      <c r="D65" s="54"/>
      <c r="E65" s="53">
        <f t="shared" si="3"/>
        <v>0</v>
      </c>
      <c r="F65" s="55"/>
      <c r="G65" s="51"/>
      <c r="H65" s="56"/>
      <c r="I65" s="58"/>
      <c r="J65" s="67" t="s">
        <v>91</v>
      </c>
    </row>
    <row r="66" spans="1:10" ht="12.75">
      <c r="A66" s="48" t="s">
        <v>10</v>
      </c>
      <c r="B66" s="24">
        <v>1218806.42</v>
      </c>
      <c r="C66" s="24">
        <v>1147311.41</v>
      </c>
      <c r="D66" s="24"/>
      <c r="E66" s="24">
        <f t="shared" si="3"/>
        <v>1147311.41</v>
      </c>
      <c r="F66" s="49"/>
      <c r="G66" s="51"/>
      <c r="H66" s="37"/>
      <c r="I66" s="58"/>
      <c r="J66" s="58"/>
    </row>
    <row r="67" spans="1:12" ht="12.75">
      <c r="A67" s="50" t="s">
        <v>21</v>
      </c>
      <c r="B67" s="59"/>
      <c r="C67" s="59"/>
      <c r="D67" s="59"/>
      <c r="E67" s="46">
        <f t="shared" si="3"/>
        <v>0</v>
      </c>
      <c r="F67" s="47"/>
      <c r="G67" s="58"/>
      <c r="H67" s="37"/>
      <c r="I67" s="37"/>
      <c r="L67" s="39"/>
    </row>
    <row r="68" spans="1:12" ht="12.75">
      <c r="A68" s="60"/>
      <c r="B68" s="46"/>
      <c r="C68" s="46"/>
      <c r="D68" s="22"/>
      <c r="E68" s="61"/>
      <c r="F68" s="62"/>
      <c r="G68" s="58"/>
      <c r="H68" s="146" t="s">
        <v>48</v>
      </c>
      <c r="I68" s="146"/>
      <c r="J68" s="7"/>
      <c r="K68" s="146" t="s">
        <v>112</v>
      </c>
      <c r="L68" s="146"/>
    </row>
    <row r="69" spans="1:9" ht="12.75">
      <c r="A69" s="63" t="s">
        <v>9</v>
      </c>
      <c r="B69" s="23">
        <v>520358.62</v>
      </c>
      <c r="C69" s="23">
        <v>542742</v>
      </c>
      <c r="D69" s="23"/>
      <c r="E69" s="23">
        <f t="shared" si="3"/>
        <v>542742</v>
      </c>
      <c r="F69" s="115"/>
      <c r="G69" s="58"/>
      <c r="H69" s="37"/>
      <c r="I69" s="37"/>
    </row>
    <row r="70" spans="1:9" ht="12.75">
      <c r="A70" s="113" t="s">
        <v>111</v>
      </c>
      <c r="B70" s="46"/>
      <c r="C70" s="46"/>
      <c r="D70" s="46"/>
      <c r="E70" s="46">
        <f>C70+D70</f>
        <v>0</v>
      </c>
      <c r="F70" s="47"/>
      <c r="G70" s="58"/>
      <c r="H70" s="37"/>
      <c r="I70" s="37"/>
    </row>
    <row r="71" spans="1:9" ht="18" customHeight="1" thickBot="1">
      <c r="A71" s="64" t="s">
        <v>110</v>
      </c>
      <c r="B71" s="65">
        <v>5348811.36</v>
      </c>
      <c r="C71" s="65">
        <v>5404462.8</v>
      </c>
      <c r="D71" s="65"/>
      <c r="E71" s="65">
        <f>C71+D71</f>
        <v>5404462.8</v>
      </c>
      <c r="F71" s="114"/>
      <c r="G71" s="51"/>
      <c r="H71" s="39"/>
      <c r="I71" s="39"/>
    </row>
    <row r="72" spans="1:9" ht="12.75">
      <c r="A72" s="38"/>
      <c r="B72" s="66"/>
      <c r="C72" s="66"/>
      <c r="D72" s="66"/>
      <c r="E72" s="66"/>
      <c r="F72" s="66"/>
      <c r="G72" s="67"/>
      <c r="H72" s="67"/>
      <c r="I72" s="39"/>
    </row>
    <row r="73" spans="1:9" ht="12.75">
      <c r="A73" s="159" t="s">
        <v>90</v>
      </c>
      <c r="B73" s="159"/>
      <c r="C73" s="159"/>
      <c r="D73" s="159"/>
      <c r="E73" s="159"/>
      <c r="F73" s="159"/>
      <c r="G73" s="38"/>
      <c r="H73" s="39"/>
      <c r="I73" s="39"/>
    </row>
    <row r="74" spans="1:9" ht="12.75">
      <c r="A74" s="38"/>
      <c r="B74" s="39"/>
      <c r="C74" s="39"/>
      <c r="D74" s="39"/>
      <c r="E74" s="39"/>
      <c r="F74" s="39"/>
      <c r="G74" s="38"/>
      <c r="H74" s="39"/>
      <c r="I74" s="39"/>
    </row>
    <row r="75" spans="1:9" ht="12.75">
      <c r="A75" s="38"/>
      <c r="B75" s="39"/>
      <c r="C75" s="39"/>
      <c r="D75" s="39"/>
      <c r="E75" s="39"/>
      <c r="F75" s="39"/>
      <c r="G75" s="38"/>
      <c r="H75" s="39"/>
      <c r="I75" s="39"/>
    </row>
    <row r="76" spans="1:9" ht="12.75">
      <c r="A76" s="38"/>
      <c r="B76" s="39"/>
      <c r="C76" s="39"/>
      <c r="D76" s="39"/>
      <c r="E76" s="39"/>
      <c r="F76" s="39"/>
      <c r="G76" s="38"/>
      <c r="H76" s="39"/>
      <c r="I76" s="39"/>
    </row>
    <row r="77" spans="1:9" ht="12.75">
      <c r="A77" s="38"/>
      <c r="B77" s="39"/>
      <c r="C77" s="39"/>
      <c r="D77" s="39"/>
      <c r="E77" s="39"/>
      <c r="F77" s="39"/>
      <c r="G77" s="38"/>
      <c r="H77" s="39"/>
      <c r="I77" s="39"/>
    </row>
    <row r="78" spans="1:9" ht="12.75">
      <c r="A78" s="38"/>
      <c r="B78" s="39"/>
      <c r="C78" s="39"/>
      <c r="D78" s="39"/>
      <c r="E78" s="39"/>
      <c r="F78" s="39"/>
      <c r="G78" s="38"/>
      <c r="H78" s="39"/>
      <c r="I78" s="39"/>
    </row>
    <row r="79" spans="1:9" ht="12.75">
      <c r="A79" s="38"/>
      <c r="B79" s="39"/>
      <c r="C79" s="39"/>
      <c r="D79" s="39"/>
      <c r="E79" s="39"/>
      <c r="F79" s="39"/>
      <c r="G79" s="38"/>
      <c r="H79" s="39"/>
      <c r="I79" s="39"/>
    </row>
    <row r="80" spans="1:9" ht="12.75">
      <c r="A80" s="38"/>
      <c r="B80" s="39"/>
      <c r="C80" s="39"/>
      <c r="D80" s="39"/>
      <c r="E80" s="39"/>
      <c r="F80" s="39"/>
      <c r="G80" s="39"/>
      <c r="H80" s="39"/>
      <c r="I80" s="39"/>
    </row>
    <row r="81" spans="1:9" ht="12.75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12.75">
      <c r="A82" s="39"/>
      <c r="B82" s="39"/>
      <c r="C82" s="39"/>
      <c r="D82" s="39"/>
      <c r="E82" s="39"/>
      <c r="F82" s="39"/>
      <c r="G82" s="39"/>
      <c r="H82" s="39"/>
      <c r="I82" s="39"/>
    </row>
    <row r="83" spans="1:9" ht="12.75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2.75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2.75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2.75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2.75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2.75">
      <c r="A88" s="39"/>
      <c r="B88" s="39"/>
      <c r="C88" s="39"/>
      <c r="D88" s="39"/>
      <c r="E88" s="39"/>
      <c r="F88" s="39"/>
      <c r="G88" s="39"/>
      <c r="H88" s="39"/>
      <c r="I88" s="39"/>
    </row>
    <row r="89" spans="1:9" ht="12.75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2.75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2.75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2.75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2.75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2.75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2.75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2.7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2.75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2.75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2.75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2.7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2.7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2.75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2.7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2.7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2.75">
      <c r="A105" s="39"/>
      <c r="B105" s="39"/>
      <c r="C105" s="39"/>
      <c r="D105" s="39"/>
      <c r="E105" s="39"/>
      <c r="F105" s="39"/>
      <c r="H105" s="39"/>
      <c r="I105" s="39"/>
    </row>
    <row r="106" spans="1:9" ht="12.75">
      <c r="A106" s="39"/>
      <c r="B106" s="39"/>
      <c r="C106" s="39"/>
      <c r="D106" s="39"/>
      <c r="E106" s="39"/>
      <c r="F106" s="39"/>
      <c r="H106" s="39"/>
      <c r="I106" s="39"/>
    </row>
    <row r="107" spans="1:9" ht="12.75">
      <c r="A107" s="39"/>
      <c r="B107" s="39"/>
      <c r="C107" s="39"/>
      <c r="D107" s="39"/>
      <c r="E107" s="39"/>
      <c r="F107" s="39"/>
      <c r="H107" s="39"/>
      <c r="I107" s="39"/>
    </row>
    <row r="108" spans="1:9" ht="12.75">
      <c r="A108" s="39"/>
      <c r="B108" s="39"/>
      <c r="C108" s="39"/>
      <c r="D108" s="39"/>
      <c r="E108" s="39"/>
      <c r="F108" s="39"/>
      <c r="H108" s="39"/>
      <c r="I108" s="39"/>
    </row>
    <row r="109" spans="1:9" ht="12.75">
      <c r="A109" s="39"/>
      <c r="B109" s="39"/>
      <c r="C109" s="39"/>
      <c r="D109" s="39"/>
      <c r="E109" s="39"/>
      <c r="F109" s="39"/>
      <c r="H109" s="39"/>
      <c r="I109" s="39"/>
    </row>
    <row r="110" spans="1:9" ht="12.75">
      <c r="A110" s="39"/>
      <c r="B110" s="39"/>
      <c r="C110" s="39"/>
      <c r="D110" s="39"/>
      <c r="E110" s="39"/>
      <c r="F110" s="39"/>
      <c r="H110" s="39"/>
      <c r="I110" s="39"/>
    </row>
    <row r="111" spans="8:9" ht="12.75">
      <c r="H111" s="39"/>
      <c r="I111" s="39"/>
    </row>
    <row r="112" spans="8:9" ht="12.75">
      <c r="H112" s="39"/>
      <c r="I112" s="39"/>
    </row>
    <row r="113" spans="8:9" ht="12.75">
      <c r="H113" s="39"/>
      <c r="I113" s="39"/>
    </row>
    <row r="114" spans="8:9" ht="12.75">
      <c r="H114" s="39"/>
      <c r="I114" s="39"/>
    </row>
    <row r="115" spans="8:9" ht="12.75">
      <c r="H115" s="39"/>
      <c r="I115" s="39"/>
    </row>
    <row r="116" spans="8:9" ht="12.75">
      <c r="H116" s="39"/>
      <c r="I116" s="39"/>
    </row>
    <row r="117" spans="8:9" ht="12.75">
      <c r="H117" s="39"/>
      <c r="I117" s="39"/>
    </row>
    <row r="118" spans="8:9" ht="12.75">
      <c r="H118" s="39"/>
      <c r="I118" s="39"/>
    </row>
    <row r="119" spans="8:9" ht="12.75">
      <c r="H119" s="39"/>
      <c r="I119" s="39"/>
    </row>
  </sheetData>
  <sheetProtection/>
  <mergeCells count="49">
    <mergeCell ref="G3:K3"/>
    <mergeCell ref="A73:F73"/>
    <mergeCell ref="A58:B58"/>
    <mergeCell ref="B59:F59"/>
    <mergeCell ref="B41:B42"/>
    <mergeCell ref="E41:E42"/>
    <mergeCell ref="A54:F54"/>
    <mergeCell ref="A41:A42"/>
    <mergeCell ref="C41:C42"/>
    <mergeCell ref="J30:J31"/>
    <mergeCell ref="K68:L68"/>
    <mergeCell ref="H68:I68"/>
    <mergeCell ref="A57:B57"/>
    <mergeCell ref="J2:L2"/>
    <mergeCell ref="D2:F2"/>
    <mergeCell ref="L30:L31"/>
    <mergeCell ref="A28:A29"/>
    <mergeCell ref="B28:B29"/>
    <mergeCell ref="B3:F6"/>
    <mergeCell ref="I30:I31"/>
    <mergeCell ref="G32:G33"/>
    <mergeCell ref="K30:K31"/>
    <mergeCell ref="J32:J33"/>
    <mergeCell ref="F21:F22"/>
    <mergeCell ref="F41:F42"/>
    <mergeCell ref="F28:F29"/>
    <mergeCell ref="H30:H31"/>
    <mergeCell ref="G30:G31"/>
    <mergeCell ref="H32:H33"/>
    <mergeCell ref="D28:D29"/>
    <mergeCell ref="B7:F7"/>
    <mergeCell ref="G7:K7"/>
    <mergeCell ref="L16:L17"/>
    <mergeCell ref="G34:G35"/>
    <mergeCell ref="H34:H35"/>
    <mergeCell ref="I34:I35"/>
    <mergeCell ref="J34:J35"/>
    <mergeCell ref="K34:K35"/>
    <mergeCell ref="K32:K33"/>
    <mergeCell ref="E28:E29"/>
    <mergeCell ref="I32:I33"/>
    <mergeCell ref="L32:L33"/>
    <mergeCell ref="D41:D42"/>
    <mergeCell ref="A21:A22"/>
    <mergeCell ref="B21:B22"/>
    <mergeCell ref="C21:C22"/>
    <mergeCell ref="D21:D22"/>
    <mergeCell ref="E21:E22"/>
    <mergeCell ref="C28:C29"/>
  </mergeCells>
  <printOptions/>
  <pageMargins left="0.984251968503937" right="0" top="0.1968503937007874" bottom="0" header="0.5118110236220472" footer="0.5118110236220472"/>
  <pageSetup horizontalDpi="600" verticalDpi="600" orientation="landscape" paperSize="9" scale="6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isieka</cp:lastModifiedBy>
  <cp:lastPrinted>2019-03-15T11:31:46Z</cp:lastPrinted>
  <dcterms:created xsi:type="dcterms:W3CDTF">2000-02-16T08:59:28Z</dcterms:created>
  <dcterms:modified xsi:type="dcterms:W3CDTF">2019-03-15T11:46:35Z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-753676762</vt:i4>
  </property>
  <property fmtid="{D5CDD505-2E9C-101B-9397-08002B2CF9AE}" pid="3" name="_EmailSubject">
    <vt:lpwstr>Bilans laczny-jednostki-2004.xls</vt:lpwstr>
  </property>
  <property fmtid="{D5CDD505-2E9C-101B-9397-08002B2CF9AE}" pid="4" name="_AuthorEmail">
    <vt:lpwstr>lidia.bak@um.katowice.pl</vt:lpwstr>
  </property>
  <property fmtid="{D5CDD505-2E9C-101B-9397-08002B2CF9AE}" pid="5" name="_AuthorEmailDisplayName">
    <vt:lpwstr>Lidia Bąk</vt:lpwstr>
  </property>
  <property fmtid="{D5CDD505-2E9C-101B-9397-08002B2CF9AE}" pid="6" name="_PreviousAdHocReviewCycleID">
    <vt:i4>1146876902</vt:i4>
  </property>
  <property fmtid="{D5CDD505-2E9C-101B-9397-08002B2CF9AE}" pid="7" name="_ReviewingToolsShownOnce">
    <vt:lpwstr/>
  </property>
</Properties>
</file>