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135" windowWidth="19320" windowHeight="7965" tabRatio="913" activeTab="1"/>
  </bookViews>
  <sheets>
    <sheet name="Szczegółowy kosztorys zadania 1" sheetId="1" r:id="rId1"/>
    <sheet name="Szczegółowy kosztorys zadania 2" sheetId="2" r:id="rId2"/>
    <sheet name="Objaśnienia" sheetId="3" r:id="rId3"/>
    <sheet name="Przykład" sheetId="4" r:id="rId4"/>
    <sheet name="Zadanie 8" sheetId="5" state="hidden" r:id="rId5"/>
    <sheet name="Zadanie 9" sheetId="6" state="hidden" r:id="rId6"/>
    <sheet name="Zadanie 10" sheetId="7" state="hidden" r:id="rId7"/>
    <sheet name="Zadanie 11" sheetId="8" state="hidden" r:id="rId8"/>
    <sheet name="Zadanie 12" sheetId="9" state="hidden" r:id="rId9"/>
    <sheet name="Personel" sheetId="10" state="hidden" r:id="rId10"/>
    <sheet name="Arkusz1" sheetId="11" state="hidden" r:id="rId11"/>
  </sheets>
  <definedNames/>
  <calcPr fullCalcOnLoad="1"/>
</workbook>
</file>

<file path=xl/sharedStrings.xml><?xml version="1.0" encoding="utf-8"?>
<sst xmlns="http://schemas.openxmlformats.org/spreadsheetml/2006/main" count="1462" uniqueCount="78">
  <si>
    <t>Nazwa kosztu</t>
  </si>
  <si>
    <t>Ilość</t>
  </si>
  <si>
    <t>Razem</t>
  </si>
  <si>
    <t>J.m.</t>
  </si>
  <si>
    <t>Cena jednostkowa</t>
  </si>
  <si>
    <t>Dofinansowanie</t>
  </si>
  <si>
    <t>Wkład własny</t>
  </si>
  <si>
    <t>Sygnatura</t>
  </si>
  <si>
    <t>Środki trwałe</t>
  </si>
  <si>
    <t>Cross-financing</t>
  </si>
  <si>
    <t>Opis / uzasadnienie</t>
  </si>
  <si>
    <t>Koszty bezpośrednie</t>
  </si>
  <si>
    <t>Koszty pośrednie</t>
  </si>
  <si>
    <t>Opis zadania                        (max.3400 znaków)</t>
  </si>
  <si>
    <t>Okres realizacji zadania</t>
  </si>
  <si>
    <t>Nazwa zadania</t>
  </si>
  <si>
    <t>Ogółem</t>
  </si>
  <si>
    <t>Nazwa stanowiska</t>
  </si>
  <si>
    <t>Wynagrodzenie bieżące</t>
  </si>
  <si>
    <t>składki ZUS</t>
  </si>
  <si>
    <t>składki FP</t>
  </si>
  <si>
    <t>bilety komunikacji miejskiej</t>
  </si>
  <si>
    <t>badania lekarskie</t>
  </si>
  <si>
    <t>ekwiwalent za odzież</t>
  </si>
  <si>
    <t>ZFŚS</t>
  </si>
  <si>
    <t>szkolenie BHP</t>
  </si>
  <si>
    <t>j.m</t>
  </si>
  <si>
    <t>liczba</t>
  </si>
  <si>
    <t>razem</t>
  </si>
  <si>
    <t>wartość</t>
  </si>
  <si>
    <t>miesiąc</t>
  </si>
  <si>
    <t>rok</t>
  </si>
  <si>
    <t>kwartał</t>
  </si>
  <si>
    <t>fundusz nagród</t>
  </si>
  <si>
    <t>"13"</t>
  </si>
  <si>
    <t>Suma</t>
  </si>
  <si>
    <t>Średniomiesięczny koszt</t>
  </si>
  <si>
    <t>koordynator</t>
  </si>
  <si>
    <t>organizatorzy społeczności</t>
  </si>
  <si>
    <t>…......</t>
  </si>
  <si>
    <t>Szczegółowy kosztorys zadania</t>
  </si>
  <si>
    <t>w tym z dofinansowania</t>
  </si>
  <si>
    <t>w tym z wkładu własnego</t>
  </si>
  <si>
    <t>Należy wypełnić wyłącznie białe pola</t>
  </si>
  <si>
    <t>Modyfikacja formuł wpisanych w szare pola może spowodować nieprawidłowe zliczanie się kosztów</t>
  </si>
  <si>
    <r>
      <rPr>
        <b/>
        <sz val="11"/>
        <color indexed="8"/>
        <rFont val="Czcionka tekstu podstawowego"/>
        <family val="0"/>
      </rPr>
      <t>Cena jednostkowa</t>
    </r>
    <r>
      <rPr>
        <sz val="11"/>
        <color indexed="8"/>
        <rFont val="Czcionka tekstu podstawowego"/>
        <family val="0"/>
      </rPr>
      <t xml:space="preserve"> - należy określić jednostkową cenę danej usługi, dobra, miary</t>
    </r>
  </si>
  <si>
    <r>
      <rPr>
        <b/>
        <sz val="11"/>
        <color indexed="8"/>
        <rFont val="Czcionka tekstu podstawowego"/>
        <family val="0"/>
      </rPr>
      <t>Opis/uzasadnienie</t>
    </r>
    <r>
      <rPr>
        <sz val="11"/>
        <color indexed="8"/>
        <rFont val="Czcionka tekstu podstawowego"/>
        <family val="0"/>
      </rPr>
      <t xml:space="preserve"> - należy doprecyzować specyfikę kosztu, przedstawić bardziej szczegółową kalkulację lub uzasadnić potrzebę poniesienia kosztu</t>
    </r>
  </si>
  <si>
    <r>
      <rPr>
        <b/>
        <sz val="11"/>
        <color indexed="8"/>
        <rFont val="Czcionka tekstu podstawowego"/>
        <family val="0"/>
      </rPr>
      <t>Nazwa zadania</t>
    </r>
    <r>
      <rPr>
        <sz val="11"/>
        <color theme="1"/>
        <rFont val="Czcionka tekstu podstawowego"/>
        <family val="2"/>
      </rPr>
      <t xml:space="preserve"> - należy wpisać nazwę zadania zgodnie z ogłoszeniem o naborze (jeśli została podana) lub nazwę nadaną przez Oferenta</t>
    </r>
  </si>
  <si>
    <t>Objaśnienia</t>
  </si>
  <si>
    <t>KOSZTY BEZPOŚREDNIE</t>
  </si>
  <si>
    <t>KOSZTY POŚREDNIE (10%)</t>
  </si>
  <si>
    <t>KOSZTY BEZPOŚREDNIE ŁĄCZNIE</t>
  </si>
  <si>
    <r>
      <rPr>
        <b/>
        <sz val="11"/>
        <color indexed="8"/>
        <rFont val="Czcionka tekstu podstawowego"/>
        <family val="0"/>
      </rPr>
      <t>Koszty pośrednie</t>
    </r>
    <r>
      <rPr>
        <sz val="11"/>
        <color indexed="8"/>
        <rFont val="Czcionka tekstu podstawowego"/>
        <family val="0"/>
      </rPr>
      <t xml:space="preserve"> - wartość procentowa kosztów pośrednich partnera przyjęta dla naboru</t>
    </r>
  </si>
  <si>
    <t>Nie należy zmieniać formuł wpisanych w szare pola</t>
  </si>
  <si>
    <t>Koszty bezpośrednie (KB)</t>
  </si>
  <si>
    <t>Koszty pośrednie (10% x KB)</t>
  </si>
  <si>
    <t>SUMA (S)</t>
  </si>
  <si>
    <t>Przykład:</t>
  </si>
  <si>
    <r>
      <rPr>
        <b/>
        <sz val="11"/>
        <color indexed="8"/>
        <rFont val="Czcionka tekstu podstawowego"/>
        <family val="0"/>
      </rPr>
      <t>Nazwa kosztu</t>
    </r>
    <r>
      <rPr>
        <sz val="11"/>
        <color theme="1"/>
        <rFont val="Czcionka tekstu podstawowego"/>
        <family val="2"/>
      </rPr>
      <t xml:space="preserve"> - należy krótko nazwać koszt np. "wynagrodzenie animatorów lokalnych"</t>
    </r>
  </si>
  <si>
    <r>
      <rPr>
        <b/>
        <sz val="11"/>
        <color indexed="8"/>
        <rFont val="Czcionka tekstu podstawowego"/>
        <family val="0"/>
      </rPr>
      <t>Ilość</t>
    </r>
    <r>
      <rPr>
        <sz val="11"/>
        <color indexed="8"/>
        <rFont val="Czcionka tekstu podstawowego"/>
        <family val="0"/>
      </rPr>
      <t xml:space="preserve"> - należy określić liczbę lub ilość danych usług lub dóbr np. 2 miesiąc, 15 spotkań, 2 etaty itp.</t>
    </r>
  </si>
  <si>
    <r>
      <rPr>
        <b/>
        <sz val="11"/>
        <color indexed="8"/>
        <rFont val="Czcionka tekstu podstawowego"/>
        <family val="0"/>
      </rPr>
      <t>J.m</t>
    </r>
    <r>
      <rPr>
        <sz val="11"/>
        <color indexed="8"/>
        <rFont val="Czcionka tekstu podstawowego"/>
        <family val="0"/>
      </rPr>
      <t xml:space="preserve"> - należy nazwać jednostkę miary np. miesiąc, etat, osoba, sztuka, komplet</t>
    </r>
  </si>
  <si>
    <r>
      <t xml:space="preserve">Pozostała kwota </t>
    </r>
    <r>
      <rPr>
        <b/>
        <sz val="11"/>
        <color indexed="8"/>
        <rFont val="Czcionka tekstu podstawowego"/>
        <family val="0"/>
      </rPr>
      <t>(80 000 zł</t>
    </r>
    <r>
      <rPr>
        <sz val="11"/>
        <color theme="1"/>
        <rFont val="Czcionka tekstu podstawowego"/>
        <family val="2"/>
      </rPr>
      <t xml:space="preserve">) stanowi koszt pośredni, którego </t>
    </r>
    <r>
      <rPr>
        <b/>
        <sz val="11"/>
        <color indexed="8"/>
        <rFont val="Czcionka tekstu podstawowego"/>
        <family val="0"/>
      </rPr>
      <t>nie wykazuje</t>
    </r>
    <r>
      <rPr>
        <sz val="11"/>
        <color theme="1"/>
        <rFont val="Czcionka tekstu podstawowego"/>
        <family val="2"/>
      </rPr>
      <t xml:space="preserve"> się w szczegółowym kosztorysie zadania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</si>
  <si>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</si>
  <si>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</si>
  <si>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</si>
  <si>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</si>
  <si>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</si>
  <si>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</si>
  <si>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</si>
  <si>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</si>
  <si>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</si>
  <si>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</si>
  <si>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</si>
  <si>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Dla danego zadania wartość kosztów bezpośrednich powinna wynosić 800 000 zł. Dla naboru przyjęto, że wartość kosztów pośrednich przypadających na partnera wyniesie 10% kosztów bezpośrednich. </t>
  </si>
  <si>
    <t>W szczegółowym kosztorysie zadania należy zatem wykazać wyłącznie koszty bezpośrednie w kwocie 800 000 zł.</t>
  </si>
  <si>
    <t>Zadanie nie może zawierać więcej niż 10 wydatków szczegółowych w ramach jednego zadania.</t>
  </si>
  <si>
    <t>Załącznik nr 3 do ogłoszenia o otwartym naborze partnerów nr PI.081.21.1.4.2023 - szczegółowy kosztorys zadania 1</t>
  </si>
  <si>
    <t>Załącznik nr 3 do ogłoszenia o otwartym naborze partnerów nr PI.081.21.1.4.2023 - szczegółowy kosztorys zadania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</si>
</sst>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&quot;zł&quot;* #,##0.00_);_(&quot;zł&quot;* \(#,##0.00\);_(&quot;zł&quot;* &quot;-&quot;??_);_(@_)"/>
    <numFmt numFmtId="165" formatCode="#,##0.00\ &quot;zł&quot;"/>
    <numFmt numFmtId="166" formatCode="_-* #,##0.000_-;\-* #,##0.000_-;_-* &quot;-&quot;??_-;_-@_-"/>
    <numFmt numFmtId="167" formatCode="_-* #,##0.0000_-;\-* #,##0.0000_-;_-* &quot;-&quot;??_-;_-@_-"/>
    <numFmt numFmtId="168" formatCode="0.0%"/>
    <numFmt numFmtId="169" formatCode="[$-415]dddd\,\ d\ mmmm\ yyyy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1"/>
      <color theme="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indent="1"/>
    </xf>
    <xf numFmtId="0" fontId="47" fillId="33" borderId="13" xfId="0" applyFont="1" applyFill="1" applyBorder="1" applyAlignment="1">
      <alignment horizontal="left" vertical="center" indent="2"/>
    </xf>
    <xf numFmtId="0" fontId="47" fillId="33" borderId="14" xfId="0" applyFont="1" applyFill="1" applyBorder="1" applyAlignment="1">
      <alignment horizontal="left" vertical="center" indent="2"/>
    </xf>
    <xf numFmtId="0" fontId="48" fillId="0" borderId="13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165" fontId="47" fillId="0" borderId="13" xfId="58" applyNumberFormat="1" applyFont="1" applyBorder="1" applyAlignment="1">
      <alignment horizontal="right" vertical="center"/>
    </xf>
    <xf numFmtId="165" fontId="48" fillId="33" borderId="13" xfId="58" applyNumberFormat="1" applyFont="1" applyFill="1" applyBorder="1" applyAlignment="1">
      <alignment horizontal="right" vertical="center" wrapText="1"/>
    </xf>
    <xf numFmtId="165" fontId="49" fillId="33" borderId="13" xfId="58" applyNumberFormat="1" applyFont="1" applyFill="1" applyBorder="1" applyAlignment="1">
      <alignment vertical="center"/>
    </xf>
    <xf numFmtId="165" fontId="50" fillId="0" borderId="13" xfId="58" applyNumberFormat="1" applyFont="1" applyBorder="1" applyAlignment="1">
      <alignment horizontal="right" vertical="center"/>
    </xf>
    <xf numFmtId="165" fontId="50" fillId="33" borderId="13" xfId="58" applyNumberFormat="1" applyFont="1" applyFill="1" applyBorder="1" applyAlignment="1">
      <alignment horizontal="right" vertical="center"/>
    </xf>
    <xf numFmtId="165" fontId="49" fillId="33" borderId="16" xfId="58" applyNumberFormat="1" applyFont="1" applyFill="1" applyBorder="1" applyAlignment="1">
      <alignment vertical="center"/>
    </xf>
    <xf numFmtId="165" fontId="50" fillId="0" borderId="16" xfId="58" applyNumberFormat="1" applyFont="1" applyBorder="1" applyAlignment="1">
      <alignment horizontal="right" vertical="center"/>
    </xf>
    <xf numFmtId="165" fontId="50" fillId="33" borderId="16" xfId="58" applyNumberFormat="1" applyFont="1" applyFill="1" applyBorder="1" applyAlignment="1">
      <alignment horizontal="right" vertical="center"/>
    </xf>
    <xf numFmtId="165" fontId="47" fillId="0" borderId="14" xfId="58" applyNumberFormat="1" applyFont="1" applyBorder="1" applyAlignment="1">
      <alignment horizontal="right" vertical="center"/>
    </xf>
    <xf numFmtId="165" fontId="50" fillId="33" borderId="14" xfId="58" applyNumberFormat="1" applyFont="1" applyFill="1" applyBorder="1" applyAlignment="1">
      <alignment horizontal="right" vertical="center"/>
    </xf>
    <xf numFmtId="165" fontId="50" fillId="33" borderId="17" xfId="58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left" vertical="center" wrapText="1"/>
    </xf>
    <xf numFmtId="165" fontId="48" fillId="34" borderId="13" xfId="58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left" vertical="center" indent="1"/>
    </xf>
    <xf numFmtId="165" fontId="0" fillId="33" borderId="13" xfId="58" applyNumberFormat="1" applyFont="1" applyFill="1" applyBorder="1" applyAlignment="1">
      <alignment horizontal="right" vertical="center"/>
    </xf>
    <xf numFmtId="0" fontId="46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6" fillId="8" borderId="11" xfId="0" applyFont="1" applyFill="1" applyBorder="1" applyAlignment="1">
      <alignment horizontal="left" vertical="center" indent="1"/>
    </xf>
    <xf numFmtId="0" fontId="46" fillId="8" borderId="11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165" fontId="46" fillId="8" borderId="13" xfId="58" applyNumberFormat="1" applyFont="1" applyFill="1" applyBorder="1" applyAlignment="1">
      <alignment vertical="center"/>
    </xf>
    <xf numFmtId="165" fontId="46" fillId="8" borderId="16" xfId="58" applyNumberFormat="1" applyFont="1" applyFill="1" applyBorder="1" applyAlignment="1">
      <alignment vertical="center"/>
    </xf>
    <xf numFmtId="165" fontId="46" fillId="8" borderId="13" xfId="0" applyNumberFormat="1" applyFont="1" applyFill="1" applyBorder="1" applyAlignment="1">
      <alignment vertical="center"/>
    </xf>
    <xf numFmtId="165" fontId="46" fillId="8" borderId="13" xfId="58" applyNumberFormat="1" applyFont="1" applyFill="1" applyBorder="1" applyAlignment="1">
      <alignment horizontal="right" vertical="center"/>
    </xf>
    <xf numFmtId="165" fontId="51" fillId="8" borderId="13" xfId="58" applyNumberFormat="1" applyFont="1" applyFill="1" applyBorder="1" applyAlignment="1">
      <alignment horizontal="right" vertical="center"/>
    </xf>
    <xf numFmtId="165" fontId="51" fillId="8" borderId="14" xfId="58" applyNumberFormat="1" applyFont="1" applyFill="1" applyBorder="1" applyAlignment="1">
      <alignment horizontal="right" vertical="center"/>
    </xf>
    <xf numFmtId="10" fontId="46" fillId="8" borderId="13" xfId="52" applyNumberFormat="1" applyFont="1" applyFill="1" applyBorder="1" applyAlignment="1">
      <alignment horizontal="left" vertical="center" indent="1"/>
    </xf>
    <xf numFmtId="0" fontId="46" fillId="8" borderId="13" xfId="0" applyFont="1" applyFill="1" applyBorder="1" applyAlignment="1">
      <alignment horizontal="left" vertical="center" indent="1"/>
    </xf>
    <xf numFmtId="0" fontId="51" fillId="8" borderId="13" xfId="0" applyFont="1" applyFill="1" applyBorder="1" applyAlignment="1">
      <alignment horizontal="left" vertical="center" indent="1"/>
    </xf>
    <xf numFmtId="0" fontId="51" fillId="8" borderId="14" xfId="0" applyFont="1" applyFill="1" applyBorder="1" applyAlignment="1">
      <alignment horizontal="left" vertical="center" indent="1"/>
    </xf>
    <xf numFmtId="0" fontId="46" fillId="8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6" fillId="8" borderId="20" xfId="0" applyFont="1" applyFill="1" applyBorder="1" applyAlignment="1">
      <alignment horizontal="center" vertical="center" textRotation="90" wrapText="1"/>
    </xf>
    <xf numFmtId="9" fontId="46" fillId="34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165" fontId="46" fillId="33" borderId="13" xfId="0" applyNumberFormat="1" applyFont="1" applyFill="1" applyBorder="1" applyAlignment="1">
      <alignment vertical="center"/>
    </xf>
    <xf numFmtId="165" fontId="2" fillId="8" borderId="0" xfId="0" applyNumberFormat="1" applyFont="1" applyFill="1" applyAlignment="1">
      <alignment vertical="center"/>
    </xf>
    <xf numFmtId="165" fontId="0" fillId="8" borderId="13" xfId="58" applyNumberFormat="1" applyFont="1" applyFill="1" applyBorder="1" applyAlignment="1">
      <alignment horizontal="right" vertical="center"/>
    </xf>
    <xf numFmtId="165" fontId="0" fillId="8" borderId="16" xfId="58" applyNumberFormat="1" applyFont="1" applyFill="1" applyBorder="1" applyAlignment="1">
      <alignment horizontal="right" vertical="center"/>
    </xf>
    <xf numFmtId="165" fontId="0" fillId="8" borderId="14" xfId="58" applyNumberFormat="1" applyFont="1" applyFill="1" applyBorder="1" applyAlignment="1">
      <alignment horizontal="right" vertical="center"/>
    </xf>
    <xf numFmtId="165" fontId="0" fillId="8" borderId="17" xfId="58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5" borderId="12" xfId="0" applyFill="1" applyBorder="1" applyAlignment="1">
      <alignment horizontal="center"/>
    </xf>
    <xf numFmtId="0" fontId="46" fillId="35" borderId="21" xfId="0" applyFont="1" applyFill="1" applyBorder="1" applyAlignment="1">
      <alignment/>
    </xf>
    <xf numFmtId="0" fontId="0" fillId="35" borderId="16" xfId="0" applyFill="1" applyBorder="1" applyAlignment="1">
      <alignment/>
    </xf>
    <xf numFmtId="165" fontId="52" fillId="36" borderId="20" xfId="58" applyNumberFormat="1" applyFont="1" applyFill="1" applyBorder="1" applyAlignment="1">
      <alignment vertical="center"/>
    </xf>
    <xf numFmtId="0" fontId="46" fillId="35" borderId="24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165" fontId="0" fillId="0" borderId="13" xfId="58" applyNumberFormat="1" applyFont="1" applyBorder="1" applyAlignment="1">
      <alignment vertical="center" wrapText="1"/>
    </xf>
    <xf numFmtId="165" fontId="0" fillId="33" borderId="16" xfId="58" applyNumberFormat="1" applyFont="1" applyFill="1" applyBorder="1" applyAlignment="1">
      <alignment vertical="center" wrapText="1"/>
    </xf>
    <xf numFmtId="165" fontId="0" fillId="33" borderId="25" xfId="58" applyNumberFormat="1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165" fontId="0" fillId="33" borderId="13" xfId="58" applyNumberFormat="1" applyFont="1" applyFill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46" fillId="33" borderId="26" xfId="0" applyNumberFormat="1" applyFont="1" applyFill="1" applyBorder="1" applyAlignment="1">
      <alignment vertical="center"/>
    </xf>
    <xf numFmtId="2" fontId="0" fillId="33" borderId="21" xfId="0" applyNumberFormat="1" applyFill="1" applyBorder="1" applyAlignment="1">
      <alignment vertical="center" wrapText="1"/>
    </xf>
    <xf numFmtId="165" fontId="46" fillId="33" borderId="27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165" fontId="53" fillId="0" borderId="0" xfId="0" applyNumberFormat="1" applyFont="1" applyAlignment="1">
      <alignment/>
    </xf>
    <xf numFmtId="0" fontId="46" fillId="8" borderId="28" xfId="0" applyFont="1" applyFill="1" applyBorder="1" applyAlignment="1">
      <alignment vertical="center"/>
    </xf>
    <xf numFmtId="9" fontId="46" fillId="34" borderId="29" xfId="0" applyNumberFormat="1" applyFont="1" applyFill="1" applyBorder="1" applyAlignment="1">
      <alignment horizontal="center" vertical="center"/>
    </xf>
    <xf numFmtId="9" fontId="46" fillId="37" borderId="2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 indent="1"/>
    </xf>
    <xf numFmtId="0" fontId="0" fillId="33" borderId="14" xfId="0" applyFont="1" applyFill="1" applyBorder="1" applyAlignment="1">
      <alignment horizontal="left" vertical="center" wrapText="1" indent="1"/>
    </xf>
    <xf numFmtId="0" fontId="46" fillId="33" borderId="21" xfId="0" applyFont="1" applyFill="1" applyBorder="1" applyAlignment="1">
      <alignment horizontal="center" vertical="center" wrapText="1"/>
    </xf>
    <xf numFmtId="165" fontId="46" fillId="33" borderId="3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/>
    </xf>
    <xf numFmtId="0" fontId="46" fillId="0" borderId="0" xfId="0" applyFont="1" applyAlignment="1">
      <alignment/>
    </xf>
    <xf numFmtId="165" fontId="46" fillId="33" borderId="31" xfId="0" applyNumberFormat="1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/>
    </xf>
    <xf numFmtId="0" fontId="46" fillId="33" borderId="3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165" fontId="46" fillId="33" borderId="34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44" fontId="0" fillId="0" borderId="0" xfId="58" applyNumberFormat="1" applyFont="1" applyAlignment="1">
      <alignment/>
    </xf>
    <xf numFmtId="44" fontId="46" fillId="0" borderId="0" xfId="58" applyNumberFormat="1" applyFont="1" applyAlignment="1">
      <alignment/>
    </xf>
    <xf numFmtId="44" fontId="0" fillId="0" borderId="0" xfId="58" applyNumberFormat="1" applyFont="1" applyAlignment="1">
      <alignment/>
    </xf>
    <xf numFmtId="0" fontId="4" fillId="0" borderId="0" xfId="0" applyFont="1" applyAlignment="1">
      <alignment/>
    </xf>
    <xf numFmtId="165" fontId="48" fillId="33" borderId="16" xfId="58" applyNumberFormat="1" applyFont="1" applyFill="1" applyBorder="1" applyAlignment="1">
      <alignment horizontal="right" vertical="center" wrapText="1"/>
    </xf>
    <xf numFmtId="165" fontId="0" fillId="34" borderId="16" xfId="58" applyNumberFormat="1" applyFont="1" applyFill="1" applyBorder="1" applyAlignment="1">
      <alignment horizontal="right" vertical="center"/>
    </xf>
    <xf numFmtId="165" fontId="0" fillId="34" borderId="17" xfId="58" applyNumberFormat="1" applyFont="1" applyFill="1" applyBorder="1" applyAlignment="1">
      <alignment horizontal="right" vertical="center"/>
    </xf>
    <xf numFmtId="0" fontId="52" fillId="33" borderId="35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left" vertical="center" indent="1"/>
    </xf>
    <xf numFmtId="0" fontId="46" fillId="0" borderId="39" xfId="0" applyFont="1" applyBorder="1" applyAlignment="1">
      <alignment horizontal="left" vertical="center" indent="1"/>
    </xf>
    <xf numFmtId="0" fontId="46" fillId="0" borderId="40" xfId="0" applyFont="1" applyBorder="1" applyAlignment="1">
      <alignment horizontal="left" vertical="center" indent="1"/>
    </xf>
    <xf numFmtId="0" fontId="46" fillId="0" borderId="19" xfId="0" applyFont="1" applyBorder="1" applyAlignment="1">
      <alignment horizontal="left" vertical="center" indent="1"/>
    </xf>
    <xf numFmtId="0" fontId="46" fillId="33" borderId="1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indent="1"/>
    </xf>
    <xf numFmtId="0" fontId="46" fillId="33" borderId="21" xfId="0" applyFont="1" applyFill="1" applyBorder="1" applyAlignment="1">
      <alignment horizontal="center" vertical="center" textRotation="90"/>
    </xf>
    <xf numFmtId="0" fontId="46" fillId="33" borderId="41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46" fillId="8" borderId="32" xfId="0" applyFont="1" applyFill="1" applyBorder="1" applyAlignment="1">
      <alignment horizontal="center" vertical="center"/>
    </xf>
    <xf numFmtId="0" fontId="46" fillId="8" borderId="35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8" borderId="36" xfId="0" applyFont="1" applyFill="1" applyBorder="1" applyAlignment="1">
      <alignment horizontal="center" vertical="center" wrapText="1"/>
    </xf>
    <xf numFmtId="0" fontId="46" fillId="8" borderId="29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left" vertical="center" indent="1"/>
    </xf>
    <xf numFmtId="0" fontId="46" fillId="0" borderId="43" xfId="0" applyFont="1" applyBorder="1" applyAlignment="1">
      <alignment horizontal="left" vertical="center" indent="1"/>
    </xf>
    <xf numFmtId="0" fontId="46" fillId="0" borderId="44" xfId="0" applyFont="1" applyBorder="1" applyAlignment="1">
      <alignment horizontal="left" vertical="center" indent="1"/>
    </xf>
    <xf numFmtId="0" fontId="46" fillId="0" borderId="45" xfId="0" applyFont="1" applyBorder="1" applyAlignment="1">
      <alignment horizontal="left" vertical="center" indent="1"/>
    </xf>
    <xf numFmtId="0" fontId="0" fillId="0" borderId="32" xfId="0" applyBorder="1" applyAlignment="1">
      <alignment horizontal="left" vertical="top" wrapText="1"/>
    </xf>
    <xf numFmtId="0" fontId="3" fillId="35" borderId="4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left"/>
    </xf>
    <xf numFmtId="0" fontId="46" fillId="35" borderId="16" xfId="0" applyFont="1" applyFill="1" applyBorder="1" applyAlignment="1">
      <alignment horizontal="left"/>
    </xf>
    <xf numFmtId="0" fontId="46" fillId="34" borderId="48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165" fontId="46" fillId="33" borderId="49" xfId="58" applyNumberFormat="1" applyFont="1" applyFill="1" applyBorder="1" applyAlignment="1">
      <alignment horizontal="center" vertical="center"/>
    </xf>
    <xf numFmtId="165" fontId="46" fillId="33" borderId="50" xfId="58" applyNumberFormat="1" applyFont="1" applyFill="1" applyBorder="1" applyAlignment="1">
      <alignment horizontal="center" vertical="center"/>
    </xf>
    <xf numFmtId="0" fontId="46" fillId="35" borderId="41" xfId="0" applyFont="1" applyFill="1" applyBorder="1" applyAlignment="1">
      <alignment horizontal="left" vertical="center"/>
    </xf>
    <xf numFmtId="0" fontId="46" fillId="35" borderId="17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 wrapText="1"/>
    </xf>
    <xf numFmtId="0" fontId="0" fillId="0" borderId="24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V96"/>
  <sheetViews>
    <sheetView zoomScalePageLayoutView="0" workbookViewId="0" topLeftCell="A1">
      <selection activeCell="H5" sqref="H5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3984375" style="0" customWidth="1"/>
    <col min="5" max="5" width="10.69921875" style="0" bestFit="1" customWidth="1"/>
    <col min="6" max="6" width="24.3984375" style="0" customWidth="1"/>
    <col min="7" max="7" width="13.3984375" style="0" bestFit="1" customWidth="1"/>
    <col min="8" max="8" width="16.8984375" style="0" customWidth="1"/>
    <col min="9" max="9" width="8" style="74" bestFit="1" customWidth="1"/>
    <col min="10" max="10" width="15.19921875" style="74" bestFit="1" customWidth="1"/>
    <col min="11" max="14" width="6.5" style="74" bestFit="1" customWidth="1"/>
    <col min="15" max="15" width="12.69921875" style="74" bestFit="1" customWidth="1"/>
    <col min="16" max="19" width="6.5" style="74" bestFit="1" customWidth="1"/>
    <col min="20" max="20" width="12.09765625" style="74" bestFit="1" customWidth="1"/>
    <col min="21" max="21" width="15" style="74" bestFit="1" customWidth="1"/>
    <col min="22" max="22" width="0" style="74" hidden="1" customWidth="1"/>
  </cols>
  <sheetData>
    <row r="1" ht="36" customHeight="1" thickBot="1">
      <c r="B1" s="84" t="s">
        <v>76</v>
      </c>
    </row>
    <row r="2" spans="2:7" ht="31.5" customHeight="1" thickBot="1">
      <c r="B2" s="90" t="s">
        <v>40</v>
      </c>
      <c r="C2" s="91"/>
      <c r="D2" s="91"/>
      <c r="E2" s="91"/>
      <c r="F2" s="91"/>
      <c r="G2" s="103"/>
    </row>
    <row r="4" ht="15" thickBot="1"/>
    <row r="5" spans="2:14" ht="28.5" customHeight="1">
      <c r="B5" s="105" t="s">
        <v>15</v>
      </c>
      <c r="C5" s="107" t="s">
        <v>39</v>
      </c>
      <c r="D5" s="108"/>
      <c r="E5" s="108"/>
      <c r="F5" s="108"/>
      <c r="G5" s="111" t="s">
        <v>2</v>
      </c>
      <c r="H5" s="23"/>
      <c r="K5" s="75"/>
      <c r="L5" s="75"/>
      <c r="M5" s="75"/>
      <c r="N5" s="75"/>
    </row>
    <row r="6" spans="2:21" ht="28.5" customHeight="1" thickBot="1">
      <c r="B6" s="106"/>
      <c r="C6" s="109"/>
      <c r="D6" s="110"/>
      <c r="E6" s="110"/>
      <c r="F6" s="110"/>
      <c r="G6" s="112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3:7" ht="28.5" customHeight="1">
      <c r="C7" s="22"/>
      <c r="D7" s="113" t="s">
        <v>49</v>
      </c>
      <c r="E7" s="113"/>
      <c r="F7" s="92" t="s">
        <v>5</v>
      </c>
      <c r="G7" s="83">
        <f>G19+G23+G27+G31+G35+G39+G43+G47+G51+G55+G59+G63+G67+G71+G75+G79+G83+G87+G91+G95</f>
        <v>0</v>
      </c>
    </row>
    <row r="8" spans="4:7" ht="28.5" customHeight="1">
      <c r="D8" s="114"/>
      <c r="E8" s="114"/>
      <c r="F8" s="93" t="s">
        <v>6</v>
      </c>
      <c r="G8" s="83">
        <f>G20+G24+G28+G32+G36+G40+G44+G48+G52+G56+G60+G64+G68+G72+G76+G80+G84+G88+G92+G96</f>
        <v>0</v>
      </c>
    </row>
    <row r="9" spans="4:7" ht="28.5" customHeight="1">
      <c r="D9" s="115" t="s">
        <v>51</v>
      </c>
      <c r="E9" s="115"/>
      <c r="F9" s="115"/>
      <c r="G9" s="94">
        <f>G8+G7</f>
        <v>0</v>
      </c>
    </row>
    <row r="10" spans="4:22" ht="36" customHeight="1">
      <c r="D10" s="115" t="s">
        <v>50</v>
      </c>
      <c r="E10" s="115"/>
      <c r="F10" s="115"/>
      <c r="G10" s="89">
        <f>(G8+G7)*10%</f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6:22" ht="28.5" customHeight="1">
      <c r="F11" s="92" t="s">
        <v>2</v>
      </c>
      <c r="G11" s="48">
        <f>G10+G8+G7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9:22" ht="39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9:22" ht="48.75" customHeight="1" hidden="1"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9:22" ht="55.5" customHeight="1" hidden="1"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9:22" ht="28.5" customHeight="1" hidden="1"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8.5" customHeight="1" thickBot="1"/>
    <row r="17" spans="2:7" ht="28.5" customHeight="1">
      <c r="B17" s="1" t="s">
        <v>7</v>
      </c>
      <c r="C17" s="2" t="s">
        <v>0</v>
      </c>
      <c r="D17" s="2" t="s">
        <v>1</v>
      </c>
      <c r="E17" s="2" t="s">
        <v>3</v>
      </c>
      <c r="F17" s="2" t="s">
        <v>4</v>
      </c>
      <c r="G17" s="104" t="s">
        <v>2</v>
      </c>
    </row>
    <row r="18" spans="2:7" ht="50.25" customHeight="1">
      <c r="B18" s="82">
        <v>1</v>
      </c>
      <c r="C18" s="20"/>
      <c r="D18" s="7"/>
      <c r="E18" s="7"/>
      <c r="F18" s="21"/>
      <c r="G18" s="100">
        <f>F18*D18</f>
        <v>0</v>
      </c>
    </row>
    <row r="19" spans="2:7" ht="66" customHeight="1">
      <c r="B19" s="116" t="s">
        <v>10</v>
      </c>
      <c r="C19" s="118"/>
      <c r="D19" s="118"/>
      <c r="E19" s="118"/>
      <c r="F19" s="80" t="s">
        <v>41</v>
      </c>
      <c r="G19" s="101"/>
    </row>
    <row r="20" spans="2:7" ht="66" customHeight="1" thickBot="1">
      <c r="B20" s="117"/>
      <c r="C20" s="119"/>
      <c r="D20" s="119"/>
      <c r="E20" s="119"/>
      <c r="F20" s="81" t="s">
        <v>42</v>
      </c>
      <c r="G20" s="102"/>
    </row>
    <row r="21" spans="2:7" ht="28.5" customHeight="1" hidden="1">
      <c r="B21" s="1" t="s">
        <v>7</v>
      </c>
      <c r="C21" s="2" t="s">
        <v>0</v>
      </c>
      <c r="D21" s="2" t="s">
        <v>1</v>
      </c>
      <c r="E21" s="2" t="s">
        <v>3</v>
      </c>
      <c r="F21" s="2" t="s">
        <v>4</v>
      </c>
      <c r="G21" s="104" t="s">
        <v>2</v>
      </c>
    </row>
    <row r="22" spans="2:7" ht="50.25" customHeight="1" hidden="1">
      <c r="B22" s="82">
        <v>2</v>
      </c>
      <c r="C22" s="20"/>
      <c r="D22" s="7"/>
      <c r="E22" s="7"/>
      <c r="F22" s="21"/>
      <c r="G22" s="100">
        <f>F22*D22</f>
        <v>0</v>
      </c>
    </row>
    <row r="23" spans="2:7" ht="66" customHeight="1" hidden="1">
      <c r="B23" s="116" t="s">
        <v>10</v>
      </c>
      <c r="C23" s="118"/>
      <c r="D23" s="118"/>
      <c r="E23" s="118"/>
      <c r="F23" s="80" t="s">
        <v>41</v>
      </c>
      <c r="G23" s="101"/>
    </row>
    <row r="24" spans="2:7" ht="66" customHeight="1" hidden="1" thickBot="1">
      <c r="B24" s="117"/>
      <c r="C24" s="119"/>
      <c r="D24" s="119"/>
      <c r="E24" s="119"/>
      <c r="F24" s="81" t="s">
        <v>42</v>
      </c>
      <c r="G24" s="102"/>
    </row>
    <row r="25" spans="2:7" ht="28.5" customHeight="1" hidden="1">
      <c r="B25" s="1" t="s">
        <v>7</v>
      </c>
      <c r="C25" s="2" t="s">
        <v>0</v>
      </c>
      <c r="D25" s="2" t="s">
        <v>1</v>
      </c>
      <c r="E25" s="2" t="s">
        <v>3</v>
      </c>
      <c r="F25" s="2" t="s">
        <v>4</v>
      </c>
      <c r="G25" s="104" t="s">
        <v>2</v>
      </c>
    </row>
    <row r="26" spans="2:7" ht="50.25" customHeight="1" hidden="1">
      <c r="B26" s="82">
        <v>3</v>
      </c>
      <c r="C26" s="20"/>
      <c r="D26" s="7"/>
      <c r="E26" s="7"/>
      <c r="F26" s="21"/>
      <c r="G26" s="100">
        <f>F26*D26</f>
        <v>0</v>
      </c>
    </row>
    <row r="27" spans="2:7" ht="66" customHeight="1" hidden="1">
      <c r="B27" s="116" t="s">
        <v>10</v>
      </c>
      <c r="C27" s="118"/>
      <c r="D27" s="118"/>
      <c r="E27" s="118"/>
      <c r="F27" s="80" t="s">
        <v>41</v>
      </c>
      <c r="G27" s="101"/>
    </row>
    <row r="28" spans="2:7" ht="66" customHeight="1" hidden="1" thickBot="1">
      <c r="B28" s="117"/>
      <c r="C28" s="119"/>
      <c r="D28" s="119"/>
      <c r="E28" s="119"/>
      <c r="F28" s="81" t="s">
        <v>42</v>
      </c>
      <c r="G28" s="102"/>
    </row>
    <row r="29" spans="2:7" ht="28.5" customHeight="1" hidden="1">
      <c r="B29" s="1" t="s">
        <v>7</v>
      </c>
      <c r="C29" s="2" t="s">
        <v>0</v>
      </c>
      <c r="D29" s="2" t="s">
        <v>1</v>
      </c>
      <c r="E29" s="2" t="s">
        <v>3</v>
      </c>
      <c r="F29" s="2" t="s">
        <v>4</v>
      </c>
      <c r="G29" s="104" t="s">
        <v>2</v>
      </c>
    </row>
    <row r="30" spans="2:7" ht="50.25" customHeight="1" hidden="1">
      <c r="B30" s="82">
        <v>4</v>
      </c>
      <c r="C30" s="20"/>
      <c r="D30" s="7"/>
      <c r="E30" s="7"/>
      <c r="F30" s="21"/>
      <c r="G30" s="100">
        <f>F30*D30</f>
        <v>0</v>
      </c>
    </row>
    <row r="31" spans="2:7" ht="66" customHeight="1" hidden="1">
      <c r="B31" s="116" t="s">
        <v>10</v>
      </c>
      <c r="C31" s="118"/>
      <c r="D31" s="118"/>
      <c r="E31" s="118"/>
      <c r="F31" s="80" t="s">
        <v>41</v>
      </c>
      <c r="G31" s="101"/>
    </row>
    <row r="32" spans="2:7" ht="66" customHeight="1" hidden="1" thickBot="1">
      <c r="B32" s="117"/>
      <c r="C32" s="119"/>
      <c r="D32" s="119"/>
      <c r="E32" s="119"/>
      <c r="F32" s="81" t="s">
        <v>42</v>
      </c>
      <c r="G32" s="102"/>
    </row>
    <row r="33" spans="2:7" ht="28.5" customHeight="1" hidden="1">
      <c r="B33" s="1" t="s">
        <v>7</v>
      </c>
      <c r="C33" s="2" t="s">
        <v>0</v>
      </c>
      <c r="D33" s="2" t="s">
        <v>1</v>
      </c>
      <c r="E33" s="2" t="s">
        <v>3</v>
      </c>
      <c r="F33" s="2" t="s">
        <v>4</v>
      </c>
      <c r="G33" s="104" t="s">
        <v>2</v>
      </c>
    </row>
    <row r="34" spans="2:7" ht="50.25" customHeight="1" hidden="1">
      <c r="B34" s="82">
        <v>5</v>
      </c>
      <c r="C34" s="20"/>
      <c r="D34" s="7"/>
      <c r="E34" s="7"/>
      <c r="F34" s="21"/>
      <c r="G34" s="100">
        <f>F34*D34</f>
        <v>0</v>
      </c>
    </row>
    <row r="35" spans="2:7" ht="66" customHeight="1" hidden="1">
      <c r="B35" s="116" t="s">
        <v>10</v>
      </c>
      <c r="C35" s="118"/>
      <c r="D35" s="118"/>
      <c r="E35" s="118"/>
      <c r="F35" s="80" t="s">
        <v>41</v>
      </c>
      <c r="G35" s="101"/>
    </row>
    <row r="36" spans="2:7" ht="66" customHeight="1" hidden="1" thickBot="1">
      <c r="B36" s="117"/>
      <c r="C36" s="119"/>
      <c r="D36" s="119"/>
      <c r="E36" s="119"/>
      <c r="F36" s="81" t="s">
        <v>42</v>
      </c>
      <c r="G36" s="102"/>
    </row>
    <row r="37" spans="2:7" ht="28.5" customHeight="1" hidden="1">
      <c r="B37" s="1" t="s">
        <v>7</v>
      </c>
      <c r="C37" s="2" t="s">
        <v>0</v>
      </c>
      <c r="D37" s="2" t="s">
        <v>1</v>
      </c>
      <c r="E37" s="2" t="s">
        <v>3</v>
      </c>
      <c r="F37" s="2" t="s">
        <v>4</v>
      </c>
      <c r="G37" s="104" t="s">
        <v>2</v>
      </c>
    </row>
    <row r="38" spans="2:7" ht="50.25" customHeight="1" hidden="1">
      <c r="B38" s="82">
        <v>6</v>
      </c>
      <c r="C38" s="20"/>
      <c r="D38" s="7"/>
      <c r="E38" s="7"/>
      <c r="F38" s="21"/>
      <c r="G38" s="100">
        <f>F38*D38</f>
        <v>0</v>
      </c>
    </row>
    <row r="39" spans="2:7" ht="66" customHeight="1" hidden="1">
      <c r="B39" s="116" t="s">
        <v>10</v>
      </c>
      <c r="C39" s="118"/>
      <c r="D39" s="118"/>
      <c r="E39" s="118"/>
      <c r="F39" s="80" t="s">
        <v>41</v>
      </c>
      <c r="G39" s="101"/>
    </row>
    <row r="40" spans="2:7" ht="66" customHeight="1" hidden="1" thickBot="1">
      <c r="B40" s="117"/>
      <c r="C40" s="119"/>
      <c r="D40" s="119"/>
      <c r="E40" s="119"/>
      <c r="F40" s="81" t="s">
        <v>42</v>
      </c>
      <c r="G40" s="102"/>
    </row>
    <row r="41" spans="2:7" ht="28.5" customHeight="1" hidden="1">
      <c r="B41" s="1" t="s">
        <v>7</v>
      </c>
      <c r="C41" s="2" t="s">
        <v>0</v>
      </c>
      <c r="D41" s="2" t="s">
        <v>1</v>
      </c>
      <c r="E41" s="2" t="s">
        <v>3</v>
      </c>
      <c r="F41" s="2" t="s">
        <v>4</v>
      </c>
      <c r="G41" s="104" t="s">
        <v>2</v>
      </c>
    </row>
    <row r="42" spans="2:7" ht="50.25" customHeight="1" hidden="1">
      <c r="B42" s="82">
        <v>7</v>
      </c>
      <c r="C42" s="20"/>
      <c r="D42" s="7"/>
      <c r="E42" s="7"/>
      <c r="F42" s="21"/>
      <c r="G42" s="100">
        <f>F42*D42</f>
        <v>0</v>
      </c>
    </row>
    <row r="43" spans="2:7" ht="66" customHeight="1" hidden="1">
      <c r="B43" s="116" t="s">
        <v>10</v>
      </c>
      <c r="C43" s="118"/>
      <c r="D43" s="118"/>
      <c r="E43" s="118"/>
      <c r="F43" s="80" t="s">
        <v>41</v>
      </c>
      <c r="G43" s="101"/>
    </row>
    <row r="44" spans="2:7" ht="66" customHeight="1" hidden="1" thickBot="1">
      <c r="B44" s="117"/>
      <c r="C44" s="119"/>
      <c r="D44" s="119"/>
      <c r="E44" s="119"/>
      <c r="F44" s="81" t="s">
        <v>42</v>
      </c>
      <c r="G44" s="102"/>
    </row>
    <row r="45" spans="2:7" ht="28.5" customHeight="1" hidden="1">
      <c r="B45" s="1" t="s">
        <v>7</v>
      </c>
      <c r="C45" s="2" t="s">
        <v>0</v>
      </c>
      <c r="D45" s="2" t="s">
        <v>1</v>
      </c>
      <c r="E45" s="2" t="s">
        <v>3</v>
      </c>
      <c r="F45" s="2" t="s">
        <v>4</v>
      </c>
      <c r="G45" s="104" t="s">
        <v>2</v>
      </c>
    </row>
    <row r="46" spans="2:7" ht="50.25" customHeight="1" hidden="1">
      <c r="B46" s="82">
        <v>8</v>
      </c>
      <c r="C46" s="20"/>
      <c r="D46" s="7"/>
      <c r="E46" s="7"/>
      <c r="F46" s="21"/>
      <c r="G46" s="100">
        <f>F46*D46</f>
        <v>0</v>
      </c>
    </row>
    <row r="47" spans="2:7" ht="66" customHeight="1" hidden="1">
      <c r="B47" s="116" t="s">
        <v>10</v>
      </c>
      <c r="C47" s="118"/>
      <c r="D47" s="118"/>
      <c r="E47" s="118"/>
      <c r="F47" s="80" t="s">
        <v>41</v>
      </c>
      <c r="G47" s="101"/>
    </row>
    <row r="48" spans="2:7" ht="66" customHeight="1" hidden="1" thickBot="1">
      <c r="B48" s="117"/>
      <c r="C48" s="119"/>
      <c r="D48" s="119"/>
      <c r="E48" s="119"/>
      <c r="F48" s="81" t="s">
        <v>42</v>
      </c>
      <c r="G48" s="102"/>
    </row>
    <row r="49" spans="2:7" ht="28.5" customHeight="1" hidden="1">
      <c r="B49" s="1" t="s">
        <v>7</v>
      </c>
      <c r="C49" s="2" t="s">
        <v>0</v>
      </c>
      <c r="D49" s="2" t="s">
        <v>1</v>
      </c>
      <c r="E49" s="2" t="s">
        <v>3</v>
      </c>
      <c r="F49" s="2" t="s">
        <v>4</v>
      </c>
      <c r="G49" s="104" t="s">
        <v>2</v>
      </c>
    </row>
    <row r="50" spans="2:7" ht="50.25" customHeight="1" hidden="1">
      <c r="B50" s="82">
        <v>9</v>
      </c>
      <c r="C50" s="20"/>
      <c r="D50" s="7"/>
      <c r="E50" s="7"/>
      <c r="F50" s="21"/>
      <c r="G50" s="100">
        <f>F50*D50</f>
        <v>0</v>
      </c>
    </row>
    <row r="51" spans="2:7" ht="66" customHeight="1" hidden="1">
      <c r="B51" s="116" t="s">
        <v>10</v>
      </c>
      <c r="C51" s="118"/>
      <c r="D51" s="118"/>
      <c r="E51" s="118"/>
      <c r="F51" s="80" t="s">
        <v>41</v>
      </c>
      <c r="G51" s="101"/>
    </row>
    <row r="52" spans="2:7" ht="66" customHeight="1" hidden="1" thickBot="1">
      <c r="B52" s="117"/>
      <c r="C52" s="119"/>
      <c r="D52" s="119"/>
      <c r="E52" s="119"/>
      <c r="F52" s="81" t="s">
        <v>42</v>
      </c>
      <c r="G52" s="102"/>
    </row>
    <row r="53" spans="2:7" ht="28.5" customHeight="1" hidden="1">
      <c r="B53" s="1" t="s">
        <v>7</v>
      </c>
      <c r="C53" s="2" t="s">
        <v>0</v>
      </c>
      <c r="D53" s="2" t="s">
        <v>1</v>
      </c>
      <c r="E53" s="2" t="s">
        <v>3</v>
      </c>
      <c r="F53" s="2" t="s">
        <v>4</v>
      </c>
      <c r="G53" s="104" t="s">
        <v>2</v>
      </c>
    </row>
    <row r="54" spans="2:7" ht="50.25" customHeight="1" hidden="1">
      <c r="B54" s="82">
        <v>10</v>
      </c>
      <c r="C54" s="20"/>
      <c r="D54" s="7"/>
      <c r="E54" s="7"/>
      <c r="F54" s="21"/>
      <c r="G54" s="100">
        <f>F54*D54</f>
        <v>0</v>
      </c>
    </row>
    <row r="55" spans="2:7" ht="66" customHeight="1" hidden="1">
      <c r="B55" s="116" t="s">
        <v>10</v>
      </c>
      <c r="C55" s="118"/>
      <c r="D55" s="118"/>
      <c r="E55" s="118"/>
      <c r="F55" s="80" t="s">
        <v>41</v>
      </c>
      <c r="G55" s="101"/>
    </row>
    <row r="56" spans="2:7" ht="66" customHeight="1" hidden="1" thickBot="1">
      <c r="B56" s="117"/>
      <c r="C56" s="119"/>
      <c r="D56" s="119"/>
      <c r="E56" s="119"/>
      <c r="F56" s="81" t="s">
        <v>42</v>
      </c>
      <c r="G56" s="102"/>
    </row>
    <row r="57" spans="2:7" ht="28.5" customHeight="1" hidden="1">
      <c r="B57" s="1" t="s">
        <v>7</v>
      </c>
      <c r="C57" s="2" t="s">
        <v>0</v>
      </c>
      <c r="D57" s="2" t="s">
        <v>1</v>
      </c>
      <c r="E57" s="2" t="s">
        <v>3</v>
      </c>
      <c r="F57" s="2" t="s">
        <v>4</v>
      </c>
      <c r="G57" s="104" t="s">
        <v>2</v>
      </c>
    </row>
    <row r="58" spans="2:7" ht="50.25" customHeight="1" hidden="1">
      <c r="B58" s="82">
        <v>11</v>
      </c>
      <c r="C58" s="20"/>
      <c r="D58" s="7"/>
      <c r="E58" s="7"/>
      <c r="F58" s="21"/>
      <c r="G58" s="100">
        <f>F58*D58</f>
        <v>0</v>
      </c>
    </row>
    <row r="59" spans="2:7" ht="66" customHeight="1" hidden="1">
      <c r="B59" s="116" t="s">
        <v>10</v>
      </c>
      <c r="C59" s="118"/>
      <c r="D59" s="118"/>
      <c r="E59" s="118"/>
      <c r="F59" s="80" t="s">
        <v>41</v>
      </c>
      <c r="G59" s="101"/>
    </row>
    <row r="60" spans="2:7" ht="66" customHeight="1" hidden="1" thickBot="1">
      <c r="B60" s="117"/>
      <c r="C60" s="119"/>
      <c r="D60" s="119"/>
      <c r="E60" s="119"/>
      <c r="F60" s="81" t="s">
        <v>42</v>
      </c>
      <c r="G60" s="102"/>
    </row>
    <row r="61" spans="2:7" ht="28.5" customHeight="1" hidden="1">
      <c r="B61" s="1" t="s">
        <v>7</v>
      </c>
      <c r="C61" s="2" t="s">
        <v>0</v>
      </c>
      <c r="D61" s="2" t="s">
        <v>1</v>
      </c>
      <c r="E61" s="2" t="s">
        <v>3</v>
      </c>
      <c r="F61" s="2" t="s">
        <v>4</v>
      </c>
      <c r="G61" s="104" t="s">
        <v>2</v>
      </c>
    </row>
    <row r="62" spans="2:7" ht="50.25" customHeight="1" hidden="1">
      <c r="B62" s="82">
        <v>12</v>
      </c>
      <c r="C62" s="20"/>
      <c r="D62" s="7"/>
      <c r="E62" s="7"/>
      <c r="F62" s="21"/>
      <c r="G62" s="100">
        <f>F62*D62</f>
        <v>0</v>
      </c>
    </row>
    <row r="63" spans="2:7" ht="66" customHeight="1" hidden="1">
      <c r="B63" s="116" t="s">
        <v>10</v>
      </c>
      <c r="C63" s="118"/>
      <c r="D63" s="118"/>
      <c r="E63" s="118"/>
      <c r="F63" s="80" t="s">
        <v>41</v>
      </c>
      <c r="G63" s="101"/>
    </row>
    <row r="64" spans="2:7" ht="66" customHeight="1" hidden="1" thickBot="1">
      <c r="B64" s="117"/>
      <c r="C64" s="119"/>
      <c r="D64" s="119"/>
      <c r="E64" s="119"/>
      <c r="F64" s="81" t="s">
        <v>42</v>
      </c>
      <c r="G64" s="102"/>
    </row>
    <row r="65" spans="2:7" ht="28.5" customHeight="1" hidden="1">
      <c r="B65" s="1" t="s">
        <v>7</v>
      </c>
      <c r="C65" s="2" t="s">
        <v>0</v>
      </c>
      <c r="D65" s="2" t="s">
        <v>1</v>
      </c>
      <c r="E65" s="2" t="s">
        <v>3</v>
      </c>
      <c r="F65" s="2" t="s">
        <v>4</v>
      </c>
      <c r="G65" s="104" t="s">
        <v>2</v>
      </c>
    </row>
    <row r="66" spans="2:7" ht="50.25" customHeight="1" hidden="1">
      <c r="B66" s="82">
        <v>13</v>
      </c>
      <c r="C66" s="20"/>
      <c r="D66" s="7"/>
      <c r="E66" s="7"/>
      <c r="F66" s="21"/>
      <c r="G66" s="100">
        <f>F66*D66</f>
        <v>0</v>
      </c>
    </row>
    <row r="67" spans="2:7" ht="66" customHeight="1" hidden="1">
      <c r="B67" s="116" t="s">
        <v>10</v>
      </c>
      <c r="C67" s="118"/>
      <c r="D67" s="118"/>
      <c r="E67" s="118"/>
      <c r="F67" s="80" t="s">
        <v>41</v>
      </c>
      <c r="G67" s="101"/>
    </row>
    <row r="68" spans="2:7" ht="66" customHeight="1" hidden="1" thickBot="1">
      <c r="B68" s="117"/>
      <c r="C68" s="119"/>
      <c r="D68" s="119"/>
      <c r="E68" s="119"/>
      <c r="F68" s="81" t="s">
        <v>42</v>
      </c>
      <c r="G68" s="102"/>
    </row>
    <row r="69" spans="2:7" ht="28.5" customHeight="1" hidden="1">
      <c r="B69" s="1" t="s">
        <v>7</v>
      </c>
      <c r="C69" s="2" t="s">
        <v>0</v>
      </c>
      <c r="D69" s="2" t="s">
        <v>1</v>
      </c>
      <c r="E69" s="2" t="s">
        <v>3</v>
      </c>
      <c r="F69" s="2" t="s">
        <v>4</v>
      </c>
      <c r="G69" s="104" t="s">
        <v>2</v>
      </c>
    </row>
    <row r="70" spans="2:7" ht="50.25" customHeight="1" hidden="1">
      <c r="B70" s="82">
        <v>14</v>
      </c>
      <c r="C70" s="20"/>
      <c r="D70" s="7"/>
      <c r="E70" s="7"/>
      <c r="F70" s="21"/>
      <c r="G70" s="100">
        <f>F70*D70</f>
        <v>0</v>
      </c>
    </row>
    <row r="71" spans="2:7" ht="66" customHeight="1" hidden="1">
      <c r="B71" s="116" t="s">
        <v>10</v>
      </c>
      <c r="C71" s="118"/>
      <c r="D71" s="118"/>
      <c r="E71" s="118"/>
      <c r="F71" s="80" t="s">
        <v>41</v>
      </c>
      <c r="G71" s="101"/>
    </row>
    <row r="72" spans="2:7" ht="66" customHeight="1" hidden="1" thickBot="1">
      <c r="B72" s="117"/>
      <c r="C72" s="119"/>
      <c r="D72" s="119"/>
      <c r="E72" s="119"/>
      <c r="F72" s="81" t="s">
        <v>42</v>
      </c>
      <c r="G72" s="102"/>
    </row>
    <row r="73" spans="2:7" ht="28.5" customHeight="1" hidden="1">
      <c r="B73" s="1" t="s">
        <v>7</v>
      </c>
      <c r="C73" s="2" t="s">
        <v>0</v>
      </c>
      <c r="D73" s="2" t="s">
        <v>1</v>
      </c>
      <c r="E73" s="2" t="s">
        <v>3</v>
      </c>
      <c r="F73" s="2" t="s">
        <v>4</v>
      </c>
      <c r="G73" s="104" t="s">
        <v>2</v>
      </c>
    </row>
    <row r="74" spans="2:7" ht="50.25" customHeight="1" hidden="1">
      <c r="B74" s="82">
        <v>15</v>
      </c>
      <c r="C74" s="20"/>
      <c r="D74" s="7"/>
      <c r="E74" s="7"/>
      <c r="F74" s="21"/>
      <c r="G74" s="100">
        <f>F74*D74</f>
        <v>0</v>
      </c>
    </row>
    <row r="75" spans="2:7" ht="66" customHeight="1" hidden="1">
      <c r="B75" s="116" t="s">
        <v>10</v>
      </c>
      <c r="C75" s="118"/>
      <c r="D75" s="118"/>
      <c r="E75" s="118"/>
      <c r="F75" s="80" t="s">
        <v>41</v>
      </c>
      <c r="G75" s="101"/>
    </row>
    <row r="76" spans="2:7" ht="66" customHeight="1" hidden="1" thickBot="1">
      <c r="B76" s="117"/>
      <c r="C76" s="119"/>
      <c r="D76" s="119"/>
      <c r="E76" s="119"/>
      <c r="F76" s="81" t="s">
        <v>42</v>
      </c>
      <c r="G76" s="102"/>
    </row>
    <row r="77" spans="2:7" ht="28.5" customHeight="1" hidden="1">
      <c r="B77" s="1" t="s">
        <v>7</v>
      </c>
      <c r="C77" s="2" t="s">
        <v>0</v>
      </c>
      <c r="D77" s="2" t="s">
        <v>1</v>
      </c>
      <c r="E77" s="2" t="s">
        <v>3</v>
      </c>
      <c r="F77" s="2" t="s">
        <v>4</v>
      </c>
      <c r="G77" s="104" t="s">
        <v>2</v>
      </c>
    </row>
    <row r="78" spans="2:7" ht="50.25" customHeight="1" hidden="1">
      <c r="B78" s="82">
        <v>16</v>
      </c>
      <c r="C78" s="20"/>
      <c r="D78" s="7"/>
      <c r="E78" s="7"/>
      <c r="F78" s="21"/>
      <c r="G78" s="100">
        <f>F78*D78</f>
        <v>0</v>
      </c>
    </row>
    <row r="79" spans="2:7" ht="66" customHeight="1" hidden="1">
      <c r="B79" s="116" t="s">
        <v>10</v>
      </c>
      <c r="C79" s="118"/>
      <c r="D79" s="118"/>
      <c r="E79" s="118"/>
      <c r="F79" s="80" t="s">
        <v>41</v>
      </c>
      <c r="G79" s="101"/>
    </row>
    <row r="80" spans="2:7" ht="66" customHeight="1" hidden="1" thickBot="1">
      <c r="B80" s="117"/>
      <c r="C80" s="119"/>
      <c r="D80" s="119"/>
      <c r="E80" s="119"/>
      <c r="F80" s="81" t="s">
        <v>42</v>
      </c>
      <c r="G80" s="102"/>
    </row>
    <row r="81" spans="2:7" ht="28.5" customHeight="1" hidden="1">
      <c r="B81" s="1" t="s">
        <v>7</v>
      </c>
      <c r="C81" s="2" t="s">
        <v>0</v>
      </c>
      <c r="D81" s="2" t="s">
        <v>1</v>
      </c>
      <c r="E81" s="2" t="s">
        <v>3</v>
      </c>
      <c r="F81" s="2" t="s">
        <v>4</v>
      </c>
      <c r="G81" s="104" t="s">
        <v>2</v>
      </c>
    </row>
    <row r="82" spans="2:7" ht="50.25" customHeight="1" hidden="1">
      <c r="B82" s="82">
        <v>17</v>
      </c>
      <c r="C82" s="20"/>
      <c r="D82" s="7"/>
      <c r="E82" s="7"/>
      <c r="F82" s="21"/>
      <c r="G82" s="100">
        <f>F82*D82</f>
        <v>0</v>
      </c>
    </row>
    <row r="83" spans="2:7" ht="66" customHeight="1" hidden="1">
      <c r="B83" s="116" t="s">
        <v>10</v>
      </c>
      <c r="C83" s="118"/>
      <c r="D83" s="118"/>
      <c r="E83" s="118"/>
      <c r="F83" s="80" t="s">
        <v>41</v>
      </c>
      <c r="G83" s="101"/>
    </row>
    <row r="84" spans="2:7" ht="66" customHeight="1" hidden="1" thickBot="1">
      <c r="B84" s="117"/>
      <c r="C84" s="119"/>
      <c r="D84" s="119"/>
      <c r="E84" s="119"/>
      <c r="F84" s="81" t="s">
        <v>42</v>
      </c>
      <c r="G84" s="102"/>
    </row>
    <row r="85" spans="2:7" ht="28.5" customHeight="1" hidden="1">
      <c r="B85" s="1" t="s">
        <v>7</v>
      </c>
      <c r="C85" s="2" t="s">
        <v>0</v>
      </c>
      <c r="D85" s="2" t="s">
        <v>1</v>
      </c>
      <c r="E85" s="2" t="s">
        <v>3</v>
      </c>
      <c r="F85" s="2" t="s">
        <v>4</v>
      </c>
      <c r="G85" s="104" t="s">
        <v>2</v>
      </c>
    </row>
    <row r="86" spans="2:7" ht="50.25" customHeight="1" hidden="1">
      <c r="B86" s="82">
        <v>18</v>
      </c>
      <c r="C86" s="20"/>
      <c r="D86" s="7"/>
      <c r="E86" s="7"/>
      <c r="F86" s="21"/>
      <c r="G86" s="100">
        <f>F86*D86</f>
        <v>0</v>
      </c>
    </row>
    <row r="87" spans="2:7" ht="66" customHeight="1" hidden="1">
      <c r="B87" s="116" t="s">
        <v>10</v>
      </c>
      <c r="C87" s="118"/>
      <c r="D87" s="118"/>
      <c r="E87" s="118"/>
      <c r="F87" s="80" t="s">
        <v>41</v>
      </c>
      <c r="G87" s="101"/>
    </row>
    <row r="88" spans="2:7" ht="66" customHeight="1" hidden="1" thickBot="1">
      <c r="B88" s="117"/>
      <c r="C88" s="119"/>
      <c r="D88" s="119"/>
      <c r="E88" s="119"/>
      <c r="F88" s="81" t="s">
        <v>42</v>
      </c>
      <c r="G88" s="102"/>
    </row>
    <row r="89" spans="2:7" ht="28.5" customHeight="1" hidden="1">
      <c r="B89" s="1" t="s">
        <v>7</v>
      </c>
      <c r="C89" s="2" t="s">
        <v>0</v>
      </c>
      <c r="D89" s="2" t="s">
        <v>1</v>
      </c>
      <c r="E89" s="2" t="s">
        <v>3</v>
      </c>
      <c r="F89" s="2" t="s">
        <v>4</v>
      </c>
      <c r="G89" s="104" t="s">
        <v>2</v>
      </c>
    </row>
    <row r="90" spans="2:7" ht="50.25" customHeight="1" hidden="1">
      <c r="B90" s="82">
        <v>19</v>
      </c>
      <c r="C90" s="20"/>
      <c r="D90" s="7"/>
      <c r="E90" s="7"/>
      <c r="F90" s="21"/>
      <c r="G90" s="100">
        <f>F90*D90</f>
        <v>0</v>
      </c>
    </row>
    <row r="91" spans="2:7" ht="66" customHeight="1" hidden="1">
      <c r="B91" s="116" t="s">
        <v>10</v>
      </c>
      <c r="C91" s="118"/>
      <c r="D91" s="118"/>
      <c r="E91" s="118"/>
      <c r="F91" s="80" t="s">
        <v>41</v>
      </c>
      <c r="G91" s="101"/>
    </row>
    <row r="92" spans="2:7" ht="66" customHeight="1" hidden="1" thickBot="1">
      <c r="B92" s="117"/>
      <c r="C92" s="119"/>
      <c r="D92" s="119"/>
      <c r="E92" s="119"/>
      <c r="F92" s="81" t="s">
        <v>42</v>
      </c>
      <c r="G92" s="102"/>
    </row>
    <row r="93" spans="2:7" ht="28.5" customHeight="1" hidden="1">
      <c r="B93" s="1" t="s">
        <v>7</v>
      </c>
      <c r="C93" s="2" t="s">
        <v>0</v>
      </c>
      <c r="D93" s="2" t="s">
        <v>1</v>
      </c>
      <c r="E93" s="2" t="s">
        <v>3</v>
      </c>
      <c r="F93" s="2" t="s">
        <v>4</v>
      </c>
      <c r="G93" s="104" t="s">
        <v>2</v>
      </c>
    </row>
    <row r="94" spans="2:7" ht="50.25" customHeight="1" hidden="1">
      <c r="B94" s="82">
        <v>20</v>
      </c>
      <c r="C94" s="20"/>
      <c r="D94" s="7"/>
      <c r="E94" s="7"/>
      <c r="F94" s="21"/>
      <c r="G94" s="100">
        <f>F94*D94</f>
        <v>0</v>
      </c>
    </row>
    <row r="95" spans="2:7" ht="66" customHeight="1" hidden="1">
      <c r="B95" s="116" t="s">
        <v>10</v>
      </c>
      <c r="C95" s="118"/>
      <c r="D95" s="118"/>
      <c r="E95" s="118"/>
      <c r="F95" s="80" t="s">
        <v>41</v>
      </c>
      <c r="G95" s="101"/>
    </row>
    <row r="96" spans="2:7" ht="66" customHeight="1" hidden="1" thickBot="1">
      <c r="B96" s="117"/>
      <c r="C96" s="119"/>
      <c r="D96" s="119"/>
      <c r="E96" s="119"/>
      <c r="F96" s="81" t="s">
        <v>42</v>
      </c>
      <c r="G96" s="102"/>
    </row>
  </sheetData>
  <sheetProtection/>
  <mergeCells count="46">
    <mergeCell ref="B91:B92"/>
    <mergeCell ref="C91:E92"/>
    <mergeCell ref="B95:B96"/>
    <mergeCell ref="C95:E96"/>
    <mergeCell ref="B79:B80"/>
    <mergeCell ref="C79:E80"/>
    <mergeCell ref="B83:B84"/>
    <mergeCell ref="C83:E84"/>
    <mergeCell ref="B87:B88"/>
    <mergeCell ref="C87:E88"/>
    <mergeCell ref="B67:B68"/>
    <mergeCell ref="C67:E68"/>
    <mergeCell ref="B71:B72"/>
    <mergeCell ref="C71:E72"/>
    <mergeCell ref="B75:B76"/>
    <mergeCell ref="C75:E76"/>
    <mergeCell ref="B55:B56"/>
    <mergeCell ref="C55:E56"/>
    <mergeCell ref="B59:B60"/>
    <mergeCell ref="C59:E60"/>
    <mergeCell ref="B63:B64"/>
    <mergeCell ref="C63:E64"/>
    <mergeCell ref="B43:B44"/>
    <mergeCell ref="C43:E44"/>
    <mergeCell ref="B47:B48"/>
    <mergeCell ref="C47:E48"/>
    <mergeCell ref="B51:B52"/>
    <mergeCell ref="C51:E52"/>
    <mergeCell ref="B31:B32"/>
    <mergeCell ref="C31:E32"/>
    <mergeCell ref="B35:B36"/>
    <mergeCell ref="C35:E36"/>
    <mergeCell ref="B39:B40"/>
    <mergeCell ref="C39:E40"/>
    <mergeCell ref="B19:B20"/>
    <mergeCell ref="C19:E20"/>
    <mergeCell ref="B23:B24"/>
    <mergeCell ref="C23:E24"/>
    <mergeCell ref="B27:B28"/>
    <mergeCell ref="C27:E28"/>
    <mergeCell ref="B5:B6"/>
    <mergeCell ref="C5:F6"/>
    <mergeCell ref="G5:G6"/>
    <mergeCell ref="D7:E8"/>
    <mergeCell ref="D9:F9"/>
    <mergeCell ref="D10:F10"/>
  </mergeCells>
  <conditionalFormatting sqref="G18">
    <cfRule type="expression" priority="41" dxfId="0">
      <formula>G18&lt;&gt;(G19+G20)</formula>
    </cfRule>
  </conditionalFormatting>
  <conditionalFormatting sqref="G18">
    <cfRule type="expression" priority="40" dxfId="0">
      <formula>G18&lt;&gt;(G19+G20)</formula>
    </cfRule>
  </conditionalFormatting>
  <conditionalFormatting sqref="G22">
    <cfRule type="expression" priority="39" dxfId="0">
      <formula>G22&lt;&gt;(G23+G24)</formula>
    </cfRule>
  </conditionalFormatting>
  <conditionalFormatting sqref="G22">
    <cfRule type="expression" priority="38" dxfId="0">
      <formula>G22&lt;&gt;(G23+G24)</formula>
    </cfRule>
  </conditionalFormatting>
  <conditionalFormatting sqref="G26">
    <cfRule type="expression" priority="37" dxfId="0">
      <formula>G26&lt;&gt;(G27+G28)</formula>
    </cfRule>
  </conditionalFormatting>
  <conditionalFormatting sqref="G26">
    <cfRule type="expression" priority="36" dxfId="0">
      <formula>G26&lt;&gt;(G27+G28)</formula>
    </cfRule>
  </conditionalFormatting>
  <conditionalFormatting sqref="G30">
    <cfRule type="expression" priority="35" dxfId="0">
      <formula>G30&lt;&gt;(G31+G32)</formula>
    </cfRule>
  </conditionalFormatting>
  <conditionalFormatting sqref="G30">
    <cfRule type="expression" priority="34" dxfId="0">
      <formula>G30&lt;&gt;(G31+G32)</formula>
    </cfRule>
  </conditionalFormatting>
  <conditionalFormatting sqref="G34">
    <cfRule type="expression" priority="33" dxfId="0">
      <formula>G34&lt;&gt;(G35+G36)</formula>
    </cfRule>
  </conditionalFormatting>
  <conditionalFormatting sqref="G34">
    <cfRule type="expression" priority="32" dxfId="0">
      <formula>G34&lt;&gt;(G35+G36)</formula>
    </cfRule>
  </conditionalFormatting>
  <conditionalFormatting sqref="G38">
    <cfRule type="expression" priority="31" dxfId="0">
      <formula>G38&lt;&gt;(G39+G40)</formula>
    </cfRule>
  </conditionalFormatting>
  <conditionalFormatting sqref="G38">
    <cfRule type="expression" priority="30" dxfId="0">
      <formula>G38&lt;&gt;(G39+G40)</formula>
    </cfRule>
  </conditionalFormatting>
  <conditionalFormatting sqref="G42">
    <cfRule type="expression" priority="29" dxfId="0">
      <formula>G42&lt;&gt;(G43+G44)</formula>
    </cfRule>
  </conditionalFormatting>
  <conditionalFormatting sqref="G42">
    <cfRule type="expression" priority="28" dxfId="0">
      <formula>G42&lt;&gt;(G43+G44)</formula>
    </cfRule>
  </conditionalFormatting>
  <conditionalFormatting sqref="G46">
    <cfRule type="expression" priority="27" dxfId="0">
      <formula>G46&lt;&gt;(G47+G48)</formula>
    </cfRule>
  </conditionalFormatting>
  <conditionalFormatting sqref="G46">
    <cfRule type="expression" priority="26" dxfId="0">
      <formula>G46&lt;&gt;(G47+G48)</formula>
    </cfRule>
  </conditionalFormatting>
  <conditionalFormatting sqref="G50">
    <cfRule type="expression" priority="25" dxfId="0">
      <formula>G50&lt;&gt;(G51+G52)</formula>
    </cfRule>
  </conditionalFormatting>
  <conditionalFormatting sqref="G50">
    <cfRule type="expression" priority="24" dxfId="0">
      <formula>G50&lt;&gt;(G51+G52)</formula>
    </cfRule>
  </conditionalFormatting>
  <conditionalFormatting sqref="G54">
    <cfRule type="expression" priority="23" dxfId="0">
      <formula>G54&lt;&gt;(G55+G56)</formula>
    </cfRule>
  </conditionalFormatting>
  <conditionalFormatting sqref="G54">
    <cfRule type="expression" priority="22" dxfId="0">
      <formula>G54&lt;&gt;(G55+G56)</formula>
    </cfRule>
  </conditionalFormatting>
  <conditionalFormatting sqref="G58">
    <cfRule type="expression" priority="21" dxfId="0">
      <formula>G58&lt;&gt;(G59+G60)</formula>
    </cfRule>
  </conditionalFormatting>
  <conditionalFormatting sqref="G58">
    <cfRule type="expression" priority="20" dxfId="0">
      <formula>G58&lt;&gt;(G59+G60)</formula>
    </cfRule>
  </conditionalFormatting>
  <conditionalFormatting sqref="G62">
    <cfRule type="expression" priority="19" dxfId="0">
      <formula>G62&lt;&gt;(G63+G64)</formula>
    </cfRule>
  </conditionalFormatting>
  <conditionalFormatting sqref="G62">
    <cfRule type="expression" priority="18" dxfId="0">
      <formula>G62&lt;&gt;(G63+G64)</formula>
    </cfRule>
  </conditionalFormatting>
  <conditionalFormatting sqref="G66">
    <cfRule type="expression" priority="17" dxfId="0">
      <formula>G66&lt;&gt;(G67+G68)</formula>
    </cfRule>
  </conditionalFormatting>
  <conditionalFormatting sqref="G66">
    <cfRule type="expression" priority="16" dxfId="0">
      <formula>G66&lt;&gt;(G67+G68)</formula>
    </cfRule>
  </conditionalFormatting>
  <conditionalFormatting sqref="G70">
    <cfRule type="expression" priority="15" dxfId="0">
      <formula>G70&lt;&gt;(G71+G72)</formula>
    </cfRule>
  </conditionalFormatting>
  <conditionalFormatting sqref="G70">
    <cfRule type="expression" priority="14" dxfId="0">
      <formula>G70&lt;&gt;(G71+G72)</formula>
    </cfRule>
  </conditionalFormatting>
  <conditionalFormatting sqref="G74">
    <cfRule type="expression" priority="13" dxfId="0">
      <formula>G74&lt;&gt;(G75+G76)</formula>
    </cfRule>
  </conditionalFormatting>
  <conditionalFormatting sqref="G74">
    <cfRule type="expression" priority="12" dxfId="0">
      <formula>G74&lt;&gt;(G75+G76)</formula>
    </cfRule>
  </conditionalFormatting>
  <conditionalFormatting sqref="G78">
    <cfRule type="expression" priority="11" dxfId="0">
      <formula>G78&lt;&gt;(G79+G80)</formula>
    </cfRule>
  </conditionalFormatting>
  <conditionalFormatting sqref="G78">
    <cfRule type="expression" priority="10" dxfId="0">
      <formula>G78&lt;&gt;(G79+G80)</formula>
    </cfRule>
  </conditionalFormatting>
  <conditionalFormatting sqref="G82">
    <cfRule type="expression" priority="9" dxfId="0">
      <formula>G82&lt;&gt;(G83+G84)</formula>
    </cfRule>
  </conditionalFormatting>
  <conditionalFormatting sqref="G82">
    <cfRule type="expression" priority="8" dxfId="0">
      <formula>G82&lt;&gt;(G83+G84)</formula>
    </cfRule>
  </conditionalFormatting>
  <conditionalFormatting sqref="G86">
    <cfRule type="expression" priority="7" dxfId="0">
      <formula>G86&lt;&gt;(G87+G88)</formula>
    </cfRule>
  </conditionalFormatting>
  <conditionalFormatting sqref="G86">
    <cfRule type="expression" priority="6" dxfId="0">
      <formula>G86&lt;&gt;(G87+G88)</formula>
    </cfRule>
  </conditionalFormatting>
  <conditionalFormatting sqref="G90">
    <cfRule type="expression" priority="5" dxfId="0">
      <formula>G90&lt;&gt;(G91+G92)</formula>
    </cfRule>
  </conditionalFormatting>
  <conditionalFormatting sqref="G90">
    <cfRule type="expression" priority="4" dxfId="0">
      <formula>G90&lt;&gt;(G91+G92)</formula>
    </cfRule>
  </conditionalFormatting>
  <conditionalFormatting sqref="G94">
    <cfRule type="expression" priority="3" dxfId="0">
      <formula>G94&lt;&gt;(G95+G96)</formula>
    </cfRule>
  </conditionalFormatting>
  <conditionalFormatting sqref="G94">
    <cfRule type="expression" priority="2" dxfId="0">
      <formula>G94&lt;&gt;(G95+G96)</formula>
    </cfRule>
  </conditionalFormatting>
  <conditionalFormatting sqref="G9">
    <cfRule type="expression" priority="1" dxfId="0" stopIfTrue="1">
      <formula>$G$9&gt;500000</formula>
    </cfRule>
  </conditionalFormatting>
  <dataValidations count="3">
    <dataValidation errorStyle="warning" type="custom" allowBlank="1" showInputMessage="1" showErrorMessage="1" errorTitle="UWAGA!" error="Wartość przekroczyła 500 000 zł" sqref="G9">
      <formula1>G9&gt;500000</formula1>
    </dataValidation>
    <dataValidation operator="lessThanOrEqual" errorTitle="Zbyt duża liczba znaków" sqref="C18 C22 C26 C30 C34 C38 C42 C46 C50 C54 C58 C62 C66 C70 C74 C78 C82 C86 C90 C94"/>
    <dataValidation errorStyle="warning" operator="lessThanOrEqual" allowBlank="1" showInputMessage="1" showErrorMessage="1" errorTitle="Maksymalna liczba znaków: 2000" sqref="C19:E20 C23:E24 C27:E28 C31:E32 C35:E36 C39:E40 C43:E44 C47:E48 C51:E52 C55:E56 C59:E60 C63:E64 C67:E68 C71:E72 C75:E76 C79:E80 C83:E84 C87:E88 C91:E92 C95:E96"/>
  </dataValidations>
  <printOptions/>
  <pageMargins left="0.25" right="0.25" top="0.75" bottom="0.75" header="0.3" footer="0.3"/>
  <pageSetup fitToWidth="0" fitToHeight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2:P59"/>
  <sheetViews>
    <sheetView zoomScale="80" zoomScaleNormal="80" zoomScalePageLayoutView="0" workbookViewId="0" topLeftCell="A1">
      <selection activeCell="N25" sqref="N25"/>
    </sheetView>
  </sheetViews>
  <sheetFormatPr defaultColWidth="8.796875" defaultRowHeight="14.25"/>
  <cols>
    <col min="2" max="2" width="26.3984375" style="0" customWidth="1"/>
    <col min="3" max="3" width="10.19921875" style="0" customWidth="1"/>
    <col min="4" max="4" width="13.59765625" style="0" bestFit="1" customWidth="1"/>
    <col min="5" max="5" width="12.5" style="0" customWidth="1"/>
    <col min="6" max="6" width="11.3984375" style="0" bestFit="1" customWidth="1"/>
    <col min="8" max="8" width="10.19921875" style="0" bestFit="1" customWidth="1"/>
    <col min="9" max="9" width="12.59765625" style="0" bestFit="1" customWidth="1"/>
    <col min="11" max="11" width="10.19921875" style="0" bestFit="1" customWidth="1"/>
    <col min="12" max="12" width="12.59765625" style="0" bestFit="1" customWidth="1"/>
    <col min="14" max="14" width="11.3984375" style="0" bestFit="1" customWidth="1"/>
    <col min="15" max="15" width="12.59765625" style="0" bestFit="1" customWidth="1"/>
    <col min="16" max="16" width="18.8984375" style="0" customWidth="1"/>
  </cols>
  <sheetData>
    <row r="2" spans="2:9" ht="22.5" customHeight="1" hidden="1">
      <c r="B2" s="62" t="s">
        <v>17</v>
      </c>
      <c r="C2" s="151"/>
      <c r="D2" s="152"/>
      <c r="E2" s="152"/>
      <c r="F2" s="152"/>
      <c r="G2" s="152"/>
      <c r="H2" s="152"/>
      <c r="I2" s="153"/>
    </row>
    <row r="3" ht="15" hidden="1" thickBot="1">
      <c r="A3" s="26"/>
    </row>
    <row r="4" spans="4:16" ht="15.75" hidden="1" thickBot="1">
      <c r="D4" s="146">
        <v>2017</v>
      </c>
      <c r="E4" s="147"/>
      <c r="F4" s="148"/>
      <c r="G4" s="146">
        <v>2018</v>
      </c>
      <c r="H4" s="147"/>
      <c r="I4" s="148"/>
      <c r="J4" s="146">
        <v>2019</v>
      </c>
      <c r="K4" s="147"/>
      <c r="L4" s="148"/>
      <c r="M4" s="146">
        <v>2020</v>
      </c>
      <c r="N4" s="147"/>
      <c r="O4" s="148"/>
      <c r="P4" s="136" t="s">
        <v>2</v>
      </c>
    </row>
    <row r="5" spans="2:16" ht="15" hidden="1">
      <c r="B5" s="57"/>
      <c r="C5" s="58" t="s">
        <v>26</v>
      </c>
      <c r="D5" s="55" t="s">
        <v>27</v>
      </c>
      <c r="E5" s="54" t="s">
        <v>29</v>
      </c>
      <c r="F5" s="56" t="s">
        <v>28</v>
      </c>
      <c r="G5" s="55" t="s">
        <v>27</v>
      </c>
      <c r="H5" s="54" t="s">
        <v>29</v>
      </c>
      <c r="I5" s="56" t="s">
        <v>28</v>
      </c>
      <c r="J5" s="55" t="s">
        <v>27</v>
      </c>
      <c r="K5" s="54" t="s">
        <v>29</v>
      </c>
      <c r="L5" s="56" t="s">
        <v>28</v>
      </c>
      <c r="M5" s="55" t="s">
        <v>27</v>
      </c>
      <c r="N5" s="54" t="s">
        <v>29</v>
      </c>
      <c r="O5" s="56" t="s">
        <v>28</v>
      </c>
      <c r="P5" s="137"/>
    </row>
    <row r="6" spans="2:16" ht="15" hidden="1">
      <c r="B6" s="59" t="s">
        <v>18</v>
      </c>
      <c r="C6" s="60" t="s">
        <v>30</v>
      </c>
      <c r="D6" s="63"/>
      <c r="E6" s="64"/>
      <c r="F6" s="65">
        <f>E6*D6</f>
        <v>0</v>
      </c>
      <c r="G6" s="63">
        <v>10</v>
      </c>
      <c r="H6" s="64">
        <v>6000</v>
      </c>
      <c r="I6" s="65">
        <f>H6*G6</f>
        <v>60000</v>
      </c>
      <c r="J6" s="63">
        <v>12</v>
      </c>
      <c r="K6" s="64">
        <v>6000</v>
      </c>
      <c r="L6" s="65">
        <f>K6*J6</f>
        <v>72000</v>
      </c>
      <c r="M6" s="63">
        <v>12</v>
      </c>
      <c r="N6" s="64">
        <v>6000</v>
      </c>
      <c r="O6" s="65">
        <f>N6*M6</f>
        <v>72000</v>
      </c>
      <c r="P6" s="66">
        <f>O6+L6+I6+F6</f>
        <v>204000</v>
      </c>
    </row>
    <row r="7" spans="2:16" ht="15" hidden="1">
      <c r="B7" s="59" t="s">
        <v>19</v>
      </c>
      <c r="C7" s="60" t="s">
        <v>30</v>
      </c>
      <c r="D7" s="67"/>
      <c r="E7" s="68"/>
      <c r="F7" s="65">
        <f>0.1746*F6</f>
        <v>0</v>
      </c>
      <c r="G7" s="67"/>
      <c r="H7" s="68"/>
      <c r="I7" s="65">
        <f>0.1746*I6</f>
        <v>10476</v>
      </c>
      <c r="J7" s="67"/>
      <c r="K7" s="68"/>
      <c r="L7" s="65">
        <f>0.1746*L6</f>
        <v>12571.2</v>
      </c>
      <c r="M7" s="67"/>
      <c r="N7" s="68"/>
      <c r="O7" s="65">
        <f>0.1746*O6</f>
        <v>12571.2</v>
      </c>
      <c r="P7" s="66">
        <f aca="true" t="shared" si="0" ref="P7:P17">O7+L7+I7+F7</f>
        <v>35618.4</v>
      </c>
    </row>
    <row r="8" spans="2:16" ht="15" hidden="1">
      <c r="B8" s="59" t="s">
        <v>20</v>
      </c>
      <c r="C8" s="60" t="s">
        <v>30</v>
      </c>
      <c r="D8" s="67"/>
      <c r="E8" s="68"/>
      <c r="F8" s="65">
        <f>0.0245*F6</f>
        <v>0</v>
      </c>
      <c r="G8" s="67"/>
      <c r="H8" s="68"/>
      <c r="I8" s="65">
        <f>0.0245*I6</f>
        <v>1470</v>
      </c>
      <c r="J8" s="67"/>
      <c r="K8" s="68"/>
      <c r="L8" s="65">
        <f>0.0245*L6</f>
        <v>1764</v>
      </c>
      <c r="M8" s="67"/>
      <c r="N8" s="68"/>
      <c r="O8" s="65">
        <f>0.0245*O6</f>
        <v>1764</v>
      </c>
      <c r="P8" s="66">
        <f t="shared" si="0"/>
        <v>4998</v>
      </c>
    </row>
    <row r="9" spans="2:16" ht="15" hidden="1">
      <c r="B9" s="59" t="s">
        <v>33</v>
      </c>
      <c r="C9" s="60" t="s">
        <v>31</v>
      </c>
      <c r="D9" s="63"/>
      <c r="E9" s="64"/>
      <c r="F9" s="65">
        <f aca="true" t="shared" si="1" ref="F9:F17">E9*D9</f>
        <v>0</v>
      </c>
      <c r="G9" s="63">
        <v>0</v>
      </c>
      <c r="H9" s="64">
        <v>0</v>
      </c>
      <c r="I9" s="65">
        <f aca="true" t="shared" si="2" ref="I9:I17">H9*G9</f>
        <v>0</v>
      </c>
      <c r="J9" s="63">
        <v>2</v>
      </c>
      <c r="K9" s="64">
        <v>1000</v>
      </c>
      <c r="L9" s="65">
        <f aca="true" t="shared" si="3" ref="L9:L16">K9*J9</f>
        <v>2000</v>
      </c>
      <c r="M9" s="63">
        <v>2</v>
      </c>
      <c r="N9" s="64">
        <v>1000</v>
      </c>
      <c r="O9" s="65">
        <f aca="true" t="shared" si="4" ref="O9:O17">N9*M9</f>
        <v>2000</v>
      </c>
      <c r="P9" s="66">
        <f t="shared" si="0"/>
        <v>4000</v>
      </c>
    </row>
    <row r="10" spans="2:16" ht="15" hidden="1">
      <c r="B10" s="59" t="s">
        <v>19</v>
      </c>
      <c r="C10" s="60" t="s">
        <v>31</v>
      </c>
      <c r="D10" s="67"/>
      <c r="E10" s="68"/>
      <c r="F10" s="65">
        <f>F9*17.46%</f>
        <v>0</v>
      </c>
      <c r="G10" s="67"/>
      <c r="H10" s="68"/>
      <c r="I10" s="65">
        <f>I9*17.46%</f>
        <v>0</v>
      </c>
      <c r="J10" s="67"/>
      <c r="K10" s="68"/>
      <c r="L10" s="65">
        <f>L9*17.46%</f>
        <v>349.2</v>
      </c>
      <c r="M10" s="67"/>
      <c r="N10" s="68"/>
      <c r="O10" s="65">
        <f>O9*17.46%</f>
        <v>349.2</v>
      </c>
      <c r="P10" s="66">
        <f t="shared" si="0"/>
        <v>698.4</v>
      </c>
    </row>
    <row r="11" spans="2:16" ht="15" hidden="1">
      <c r="B11" s="59" t="s">
        <v>20</v>
      </c>
      <c r="C11" s="60" t="s">
        <v>31</v>
      </c>
      <c r="D11" s="67"/>
      <c r="E11" s="68"/>
      <c r="F11" s="65">
        <f>F9*2.45%</f>
        <v>0</v>
      </c>
      <c r="G11" s="67"/>
      <c r="H11" s="68"/>
      <c r="I11" s="65">
        <f>I9*2.45%</f>
        <v>0</v>
      </c>
      <c r="J11" s="67"/>
      <c r="K11" s="68"/>
      <c r="L11" s="65">
        <f>L9*2.45%</f>
        <v>49</v>
      </c>
      <c r="M11" s="67"/>
      <c r="N11" s="68"/>
      <c r="O11" s="65">
        <f>O9*2.45%</f>
        <v>49</v>
      </c>
      <c r="P11" s="66">
        <f t="shared" si="0"/>
        <v>98</v>
      </c>
    </row>
    <row r="12" spans="2:16" ht="15" hidden="1">
      <c r="B12" s="59" t="s">
        <v>21</v>
      </c>
      <c r="C12" s="60" t="s">
        <v>30</v>
      </c>
      <c r="D12" s="63"/>
      <c r="E12" s="68">
        <v>122</v>
      </c>
      <c r="F12" s="65">
        <f t="shared" si="1"/>
        <v>0</v>
      </c>
      <c r="G12" s="63">
        <v>20</v>
      </c>
      <c r="H12" s="68">
        <v>122</v>
      </c>
      <c r="I12" s="65">
        <f t="shared" si="2"/>
        <v>2440</v>
      </c>
      <c r="J12" s="63">
        <v>24</v>
      </c>
      <c r="K12" s="68">
        <v>122</v>
      </c>
      <c r="L12" s="65">
        <f t="shared" si="3"/>
        <v>2928</v>
      </c>
      <c r="M12" s="63">
        <v>24</v>
      </c>
      <c r="N12" s="68">
        <v>122</v>
      </c>
      <c r="O12" s="65">
        <f t="shared" si="4"/>
        <v>2928</v>
      </c>
      <c r="P12" s="66">
        <f t="shared" si="0"/>
        <v>8296</v>
      </c>
    </row>
    <row r="13" spans="2:16" ht="15" hidden="1">
      <c r="B13" s="59" t="s">
        <v>22</v>
      </c>
      <c r="C13" s="60" t="s">
        <v>31</v>
      </c>
      <c r="D13" s="63"/>
      <c r="E13" s="68">
        <v>50</v>
      </c>
      <c r="F13" s="65">
        <f t="shared" si="1"/>
        <v>0</v>
      </c>
      <c r="G13" s="63">
        <v>2</v>
      </c>
      <c r="H13" s="68">
        <v>50</v>
      </c>
      <c r="I13" s="65">
        <f t="shared" si="2"/>
        <v>100</v>
      </c>
      <c r="J13" s="63">
        <v>0</v>
      </c>
      <c r="K13" s="68">
        <v>50</v>
      </c>
      <c r="L13" s="65">
        <f t="shared" si="3"/>
        <v>0</v>
      </c>
      <c r="M13" s="63">
        <v>2</v>
      </c>
      <c r="N13" s="68">
        <v>50</v>
      </c>
      <c r="O13" s="65">
        <f t="shared" si="4"/>
        <v>100</v>
      </c>
      <c r="P13" s="66">
        <f t="shared" si="0"/>
        <v>200</v>
      </c>
    </row>
    <row r="14" spans="2:16" ht="15" hidden="1">
      <c r="B14" s="59" t="s">
        <v>23</v>
      </c>
      <c r="C14" s="60" t="s">
        <v>32</v>
      </c>
      <c r="D14" s="63"/>
      <c r="E14" s="68">
        <v>88</v>
      </c>
      <c r="F14" s="65">
        <f t="shared" si="1"/>
        <v>0</v>
      </c>
      <c r="G14" s="63">
        <v>8</v>
      </c>
      <c r="H14" s="68">
        <v>88</v>
      </c>
      <c r="I14" s="65">
        <f t="shared" si="2"/>
        <v>704</v>
      </c>
      <c r="J14" s="63">
        <v>8</v>
      </c>
      <c r="K14" s="68">
        <v>88</v>
      </c>
      <c r="L14" s="65">
        <f t="shared" si="3"/>
        <v>704</v>
      </c>
      <c r="M14" s="63">
        <v>8</v>
      </c>
      <c r="N14" s="68">
        <v>88</v>
      </c>
      <c r="O14" s="65">
        <f t="shared" si="4"/>
        <v>704</v>
      </c>
      <c r="P14" s="66">
        <f t="shared" si="0"/>
        <v>2112</v>
      </c>
    </row>
    <row r="15" spans="2:16" ht="15" hidden="1">
      <c r="B15" s="59" t="s">
        <v>25</v>
      </c>
      <c r="C15" s="60" t="s">
        <v>31</v>
      </c>
      <c r="D15" s="63"/>
      <c r="E15" s="68">
        <v>20</v>
      </c>
      <c r="F15" s="65">
        <f t="shared" si="1"/>
        <v>0</v>
      </c>
      <c r="G15" s="63"/>
      <c r="H15" s="68">
        <v>20</v>
      </c>
      <c r="I15" s="65">
        <f t="shared" si="2"/>
        <v>0</v>
      </c>
      <c r="J15" s="63">
        <v>2</v>
      </c>
      <c r="K15" s="68">
        <v>20</v>
      </c>
      <c r="L15" s="65">
        <f t="shared" si="3"/>
        <v>40</v>
      </c>
      <c r="M15" s="63">
        <v>0</v>
      </c>
      <c r="N15" s="68">
        <v>20</v>
      </c>
      <c r="O15" s="65">
        <f t="shared" si="4"/>
        <v>0</v>
      </c>
      <c r="P15" s="66">
        <f t="shared" si="0"/>
        <v>40</v>
      </c>
    </row>
    <row r="16" spans="2:16" ht="15" hidden="1">
      <c r="B16" s="59" t="s">
        <v>24</v>
      </c>
      <c r="C16" s="60" t="s">
        <v>31</v>
      </c>
      <c r="D16" s="72">
        <f>D20/12</f>
        <v>0</v>
      </c>
      <c r="E16" s="68">
        <v>1186</v>
      </c>
      <c r="F16" s="65">
        <f t="shared" si="1"/>
        <v>0</v>
      </c>
      <c r="G16" s="72">
        <f>2*G20/12</f>
        <v>1.6666666666666667</v>
      </c>
      <c r="H16" s="68">
        <v>1186</v>
      </c>
      <c r="I16" s="65">
        <f t="shared" si="2"/>
        <v>1976.6666666666667</v>
      </c>
      <c r="J16" s="72">
        <f>J20/12</f>
        <v>1</v>
      </c>
      <c r="K16" s="68">
        <v>1186</v>
      </c>
      <c r="L16" s="65">
        <f t="shared" si="3"/>
        <v>1186</v>
      </c>
      <c r="M16" s="72">
        <f>M20/12</f>
        <v>1</v>
      </c>
      <c r="N16" s="68">
        <v>1186</v>
      </c>
      <c r="O16" s="65">
        <f t="shared" si="4"/>
        <v>1186</v>
      </c>
      <c r="P16" s="66">
        <f t="shared" si="0"/>
        <v>4348.666666666667</v>
      </c>
    </row>
    <row r="17" spans="2:16" ht="15" hidden="1">
      <c r="B17" s="59" t="s">
        <v>34</v>
      </c>
      <c r="C17" s="60" t="s">
        <v>31</v>
      </c>
      <c r="D17" s="67"/>
      <c r="E17" s="68"/>
      <c r="F17" s="65">
        <f t="shared" si="1"/>
        <v>0</v>
      </c>
      <c r="G17" s="69"/>
      <c r="H17" s="68">
        <f>F6*8.5%</f>
        <v>0</v>
      </c>
      <c r="I17" s="65">
        <f t="shared" si="2"/>
        <v>0</v>
      </c>
      <c r="J17" s="69">
        <v>1</v>
      </c>
      <c r="K17" s="68">
        <f>I6*8.5%</f>
        <v>5100</v>
      </c>
      <c r="L17" s="65">
        <f>K17*J17</f>
        <v>5100</v>
      </c>
      <c r="M17" s="69">
        <v>2</v>
      </c>
      <c r="N17" s="68">
        <f>L6*8.5%</f>
        <v>6120</v>
      </c>
      <c r="O17" s="65">
        <f t="shared" si="4"/>
        <v>12240</v>
      </c>
      <c r="P17" s="66">
        <f t="shared" si="0"/>
        <v>17340</v>
      </c>
    </row>
    <row r="18" spans="2:16" ht="15" hidden="1">
      <c r="B18" s="59" t="s">
        <v>19</v>
      </c>
      <c r="C18" s="60" t="s">
        <v>31</v>
      </c>
      <c r="D18" s="67"/>
      <c r="E18" s="68"/>
      <c r="F18" s="65">
        <f>F17*17.46%</f>
        <v>0</v>
      </c>
      <c r="G18" s="67"/>
      <c r="H18" s="68"/>
      <c r="I18" s="65">
        <f>I17*17.46%</f>
        <v>0</v>
      </c>
      <c r="J18" s="67"/>
      <c r="K18" s="68"/>
      <c r="L18" s="65">
        <f>L17*17.46%</f>
        <v>890.46</v>
      </c>
      <c r="M18" s="67"/>
      <c r="N18" s="68"/>
      <c r="O18" s="65">
        <f>O17*17.46%</f>
        <v>2137.1040000000003</v>
      </c>
      <c r="P18" s="66">
        <f>O18+L18+I18+F18</f>
        <v>3027.5640000000003</v>
      </c>
    </row>
    <row r="19" spans="2:16" ht="15" hidden="1">
      <c r="B19" s="59" t="s">
        <v>20</v>
      </c>
      <c r="C19" s="60" t="s">
        <v>31</v>
      </c>
      <c r="D19" s="67"/>
      <c r="E19" s="68"/>
      <c r="F19" s="65">
        <f>F17*2.45%</f>
        <v>0</v>
      </c>
      <c r="G19" s="67"/>
      <c r="H19" s="68"/>
      <c r="I19" s="65">
        <f>I17*2.45%</f>
        <v>0</v>
      </c>
      <c r="J19" s="67"/>
      <c r="K19" s="68"/>
      <c r="L19" s="65">
        <f>L17*2.45%</f>
        <v>124.95</v>
      </c>
      <c r="M19" s="67"/>
      <c r="N19" s="68"/>
      <c r="O19" s="65">
        <f>O17*2.45%</f>
        <v>299.88</v>
      </c>
      <c r="P19" s="66">
        <f>O19+L19+I19+F19</f>
        <v>424.83</v>
      </c>
    </row>
    <row r="20" spans="2:16" ht="15.75" hidden="1" thickBot="1">
      <c r="B20" s="138" t="s">
        <v>35</v>
      </c>
      <c r="C20" s="139"/>
      <c r="D20" s="140">
        <v>0</v>
      </c>
      <c r="E20" s="70"/>
      <c r="F20" s="71">
        <f>SUM(F6:F19)</f>
        <v>0</v>
      </c>
      <c r="G20" s="140">
        <v>10</v>
      </c>
      <c r="H20" s="70"/>
      <c r="I20" s="71">
        <f>SUM(I6:I19)</f>
        <v>77166.66666666667</v>
      </c>
      <c r="J20" s="140">
        <v>12</v>
      </c>
      <c r="K20" s="70"/>
      <c r="L20" s="71">
        <f>SUM(L6:L19)</f>
        <v>99706.81</v>
      </c>
      <c r="M20" s="140">
        <v>12</v>
      </c>
      <c r="N20" s="70"/>
      <c r="O20" s="71">
        <f>SUM(O6:O19)</f>
        <v>108328.384</v>
      </c>
      <c r="P20" s="73">
        <f>SUM(P6:P19)</f>
        <v>285201.8606666667</v>
      </c>
    </row>
    <row r="21" spans="2:16" ht="42.75" customHeight="1" hidden="1" thickBot="1">
      <c r="B21" s="144" t="s">
        <v>36</v>
      </c>
      <c r="C21" s="145"/>
      <c r="D21" s="141"/>
      <c r="E21" s="142" t="e">
        <f>F20/D20</f>
        <v>#DIV/0!</v>
      </c>
      <c r="F21" s="143"/>
      <c r="G21" s="141"/>
      <c r="H21" s="142">
        <f>I20/G20</f>
        <v>7716.666666666667</v>
      </c>
      <c r="I21" s="143"/>
      <c r="J21" s="141"/>
      <c r="K21" s="142">
        <f>L20/J20</f>
        <v>8308.900833333333</v>
      </c>
      <c r="L21" s="143"/>
      <c r="M21" s="141"/>
      <c r="N21" s="142">
        <f>O20/M20</f>
        <v>9027.365333333333</v>
      </c>
      <c r="O21" s="143"/>
      <c r="P21" s="61">
        <f>P20/(M20+J20+G20+D20)</f>
        <v>8388.290019607844</v>
      </c>
    </row>
    <row r="22" ht="15" thickBot="1"/>
    <row r="23" spans="4:16" ht="15.75" thickBot="1">
      <c r="D23" s="146">
        <v>2017</v>
      </c>
      <c r="E23" s="147"/>
      <c r="F23" s="148"/>
      <c r="G23" s="146">
        <v>2018</v>
      </c>
      <c r="H23" s="147"/>
      <c r="I23" s="148"/>
      <c r="J23" s="146">
        <v>2019</v>
      </c>
      <c r="K23" s="147"/>
      <c r="L23" s="148"/>
      <c r="M23" s="146">
        <v>2020</v>
      </c>
      <c r="N23" s="147"/>
      <c r="O23" s="148"/>
      <c r="P23" s="136" t="s">
        <v>2</v>
      </c>
    </row>
    <row r="24" spans="1:16" ht="15">
      <c r="A24" s="150" t="s">
        <v>38</v>
      </c>
      <c r="B24" s="57"/>
      <c r="C24" s="58" t="s">
        <v>26</v>
      </c>
      <c r="D24" s="55" t="s">
        <v>27</v>
      </c>
      <c r="E24" s="54" t="s">
        <v>29</v>
      </c>
      <c r="F24" s="56" t="s">
        <v>28</v>
      </c>
      <c r="G24" s="55" t="s">
        <v>27</v>
      </c>
      <c r="H24" s="54" t="s">
        <v>29</v>
      </c>
      <c r="I24" s="56" t="s">
        <v>28</v>
      </c>
      <c r="J24" s="55" t="s">
        <v>27</v>
      </c>
      <c r="K24" s="54" t="s">
        <v>29</v>
      </c>
      <c r="L24" s="56" t="s">
        <v>28</v>
      </c>
      <c r="M24" s="55" t="s">
        <v>27</v>
      </c>
      <c r="N24" s="54" t="s">
        <v>29</v>
      </c>
      <c r="O24" s="56" t="s">
        <v>28</v>
      </c>
      <c r="P24" s="137"/>
    </row>
    <row r="25" spans="1:16" ht="15">
      <c r="A25" s="150"/>
      <c r="B25" s="59" t="s">
        <v>18</v>
      </c>
      <c r="C25" s="60" t="s">
        <v>30</v>
      </c>
      <c r="D25" s="63"/>
      <c r="E25" s="64"/>
      <c r="F25" s="65">
        <f>E25*D25</f>
        <v>0</v>
      </c>
      <c r="G25" s="63">
        <v>10</v>
      </c>
      <c r="H25" s="64">
        <v>9600</v>
      </c>
      <c r="I25" s="65">
        <f>H25*G25</f>
        <v>96000</v>
      </c>
      <c r="J25" s="63">
        <v>12</v>
      </c>
      <c r="K25" s="64">
        <v>9600</v>
      </c>
      <c r="L25" s="65">
        <f>K25*J25</f>
        <v>115200</v>
      </c>
      <c r="M25" s="63">
        <v>12</v>
      </c>
      <c r="N25" s="64">
        <v>9600</v>
      </c>
      <c r="O25" s="65">
        <f>N25*M25</f>
        <v>115200</v>
      </c>
      <c r="P25" s="66">
        <f>O25+L25+I25+F25</f>
        <v>326400</v>
      </c>
    </row>
    <row r="26" spans="1:16" ht="15">
      <c r="A26" s="150"/>
      <c r="B26" s="59" t="s">
        <v>19</v>
      </c>
      <c r="C26" s="60" t="s">
        <v>30</v>
      </c>
      <c r="D26" s="67"/>
      <c r="E26" s="68"/>
      <c r="F26" s="65">
        <f>0.1746*F25</f>
        <v>0</v>
      </c>
      <c r="G26" s="67"/>
      <c r="H26" s="68"/>
      <c r="I26" s="65">
        <f>0.1746*I25</f>
        <v>16761.600000000002</v>
      </c>
      <c r="J26" s="67"/>
      <c r="K26" s="68"/>
      <c r="L26" s="65">
        <f>0.1746*L25</f>
        <v>20113.920000000002</v>
      </c>
      <c r="M26" s="67"/>
      <c r="N26" s="68"/>
      <c r="O26" s="65">
        <f>0.1746*O25</f>
        <v>20113.920000000002</v>
      </c>
      <c r="P26" s="66">
        <f aca="true" t="shared" si="5" ref="P26:P36">O26+L26+I26+F26</f>
        <v>56989.44</v>
      </c>
    </row>
    <row r="27" spans="1:16" ht="15">
      <c r="A27" s="150"/>
      <c r="B27" s="59" t="s">
        <v>20</v>
      </c>
      <c r="C27" s="60" t="s">
        <v>30</v>
      </c>
      <c r="D27" s="67"/>
      <c r="E27" s="68"/>
      <c r="F27" s="65">
        <f>0.0245*F25</f>
        <v>0</v>
      </c>
      <c r="G27" s="67"/>
      <c r="H27" s="68"/>
      <c r="I27" s="65">
        <f>0.0245*I25</f>
        <v>2352</v>
      </c>
      <c r="J27" s="67"/>
      <c r="K27" s="68"/>
      <c r="L27" s="65">
        <f>0.0245*L25</f>
        <v>2822.4</v>
      </c>
      <c r="M27" s="67"/>
      <c r="N27" s="68"/>
      <c r="O27" s="65">
        <f>0.0245*O25</f>
        <v>2822.4</v>
      </c>
      <c r="P27" s="66">
        <f t="shared" si="5"/>
        <v>7996.8</v>
      </c>
    </row>
    <row r="28" spans="1:16" ht="15">
      <c r="A28" s="150"/>
      <c r="B28" s="59" t="s">
        <v>33</v>
      </c>
      <c r="C28" s="60" t="s">
        <v>31</v>
      </c>
      <c r="D28" s="63"/>
      <c r="E28" s="64"/>
      <c r="F28" s="65">
        <f>E28*D28</f>
        <v>0</v>
      </c>
      <c r="G28" s="63">
        <v>1</v>
      </c>
      <c r="H28" s="64">
        <v>2000</v>
      </c>
      <c r="I28" s="65">
        <f>H28*G28</f>
        <v>2000</v>
      </c>
      <c r="J28" s="63">
        <v>3</v>
      </c>
      <c r="K28" s="64">
        <v>1000</v>
      </c>
      <c r="L28" s="65">
        <f>K28*J28</f>
        <v>3000</v>
      </c>
      <c r="M28" s="63">
        <v>3</v>
      </c>
      <c r="N28" s="64">
        <v>1000</v>
      </c>
      <c r="O28" s="65">
        <f>N28*M28</f>
        <v>3000</v>
      </c>
      <c r="P28" s="66">
        <f t="shared" si="5"/>
        <v>8000</v>
      </c>
    </row>
    <row r="29" spans="1:16" ht="15">
      <c r="A29" s="150"/>
      <c r="B29" s="59" t="s">
        <v>19</v>
      </c>
      <c r="C29" s="60" t="s">
        <v>31</v>
      </c>
      <c r="D29" s="67"/>
      <c r="E29" s="68"/>
      <c r="F29" s="65">
        <f>F28*17.46%</f>
        <v>0</v>
      </c>
      <c r="G29" s="67"/>
      <c r="H29" s="68"/>
      <c r="I29" s="65">
        <f>I28*17.46%</f>
        <v>349.2</v>
      </c>
      <c r="J29" s="67"/>
      <c r="K29" s="68"/>
      <c r="L29" s="65">
        <f>L28*17.46%</f>
        <v>523.8000000000001</v>
      </c>
      <c r="M29" s="67"/>
      <c r="N29" s="68"/>
      <c r="O29" s="65">
        <f>O28*17.46%</f>
        <v>523.8000000000001</v>
      </c>
      <c r="P29" s="66">
        <f t="shared" si="5"/>
        <v>1396.8000000000002</v>
      </c>
    </row>
    <row r="30" spans="1:16" ht="15">
      <c r="A30" s="150"/>
      <c r="B30" s="59" t="s">
        <v>20</v>
      </c>
      <c r="C30" s="60" t="s">
        <v>31</v>
      </c>
      <c r="D30" s="67"/>
      <c r="E30" s="68"/>
      <c r="F30" s="65">
        <f>F28*2.45%</f>
        <v>0</v>
      </c>
      <c r="G30" s="67"/>
      <c r="H30" s="68"/>
      <c r="I30" s="65">
        <f>I28*2.45%</f>
        <v>49</v>
      </c>
      <c r="J30" s="67"/>
      <c r="K30" s="68"/>
      <c r="L30" s="65">
        <f>L28*2.45%</f>
        <v>73.5</v>
      </c>
      <c r="M30" s="67"/>
      <c r="N30" s="68"/>
      <c r="O30" s="65">
        <f>O28*2.45%</f>
        <v>73.5</v>
      </c>
      <c r="P30" s="66">
        <f t="shared" si="5"/>
        <v>196</v>
      </c>
    </row>
    <row r="31" spans="1:16" ht="15">
      <c r="A31" s="150"/>
      <c r="B31" s="59" t="s">
        <v>21</v>
      </c>
      <c r="C31" s="60" t="s">
        <v>30</v>
      </c>
      <c r="D31" s="63"/>
      <c r="E31" s="68">
        <v>122</v>
      </c>
      <c r="F31" s="65">
        <f aca="true" t="shared" si="6" ref="F31:F36">E31*D31</f>
        <v>0</v>
      </c>
      <c r="G31" s="63">
        <v>40</v>
      </c>
      <c r="H31" s="68">
        <v>122</v>
      </c>
      <c r="I31" s="65">
        <f aca="true" t="shared" si="7" ref="I31:I36">H31*G31</f>
        <v>4880</v>
      </c>
      <c r="J31" s="63">
        <v>36</v>
      </c>
      <c r="K31" s="68">
        <v>122</v>
      </c>
      <c r="L31" s="65">
        <f aca="true" t="shared" si="8" ref="L31:L36">K31*J31</f>
        <v>4392</v>
      </c>
      <c r="M31" s="63">
        <v>36</v>
      </c>
      <c r="N31" s="68">
        <v>122</v>
      </c>
      <c r="O31" s="65">
        <f aca="true" t="shared" si="9" ref="O31:O36">N31*M31</f>
        <v>4392</v>
      </c>
      <c r="P31" s="66">
        <f t="shared" si="5"/>
        <v>13664</v>
      </c>
    </row>
    <row r="32" spans="1:16" ht="15">
      <c r="A32" s="150"/>
      <c r="B32" s="59" t="s">
        <v>22</v>
      </c>
      <c r="C32" s="60" t="s">
        <v>31</v>
      </c>
      <c r="D32" s="63"/>
      <c r="E32" s="68">
        <v>50</v>
      </c>
      <c r="F32" s="65">
        <f t="shared" si="6"/>
        <v>0</v>
      </c>
      <c r="G32" s="63">
        <v>4</v>
      </c>
      <c r="H32" s="68">
        <v>50</v>
      </c>
      <c r="I32" s="65">
        <f t="shared" si="7"/>
        <v>200</v>
      </c>
      <c r="J32" s="63">
        <v>0</v>
      </c>
      <c r="K32" s="68">
        <v>50</v>
      </c>
      <c r="L32" s="65">
        <f t="shared" si="8"/>
        <v>0</v>
      </c>
      <c r="M32" s="63">
        <v>3</v>
      </c>
      <c r="N32" s="68">
        <v>50</v>
      </c>
      <c r="O32" s="65">
        <f t="shared" si="9"/>
        <v>150</v>
      </c>
      <c r="P32" s="66">
        <f t="shared" si="5"/>
        <v>350</v>
      </c>
    </row>
    <row r="33" spans="1:16" ht="15">
      <c r="A33" s="150"/>
      <c r="B33" s="59" t="s">
        <v>23</v>
      </c>
      <c r="C33" s="60" t="s">
        <v>32</v>
      </c>
      <c r="D33" s="63"/>
      <c r="E33" s="68">
        <v>88</v>
      </c>
      <c r="F33" s="65">
        <f t="shared" si="6"/>
        <v>0</v>
      </c>
      <c r="G33" s="63">
        <v>12</v>
      </c>
      <c r="H33" s="68">
        <v>88</v>
      </c>
      <c r="I33" s="65">
        <f t="shared" si="7"/>
        <v>1056</v>
      </c>
      <c r="J33" s="63">
        <v>16</v>
      </c>
      <c r="K33" s="68">
        <v>88</v>
      </c>
      <c r="L33" s="65">
        <f t="shared" si="8"/>
        <v>1408</v>
      </c>
      <c r="M33" s="63">
        <v>16</v>
      </c>
      <c r="N33" s="68">
        <v>88</v>
      </c>
      <c r="O33" s="65">
        <f t="shared" si="9"/>
        <v>1408</v>
      </c>
      <c r="P33" s="66">
        <f t="shared" si="5"/>
        <v>3872</v>
      </c>
    </row>
    <row r="34" spans="1:16" ht="15">
      <c r="A34" s="150"/>
      <c r="B34" s="59" t="s">
        <v>25</v>
      </c>
      <c r="C34" s="60" t="s">
        <v>31</v>
      </c>
      <c r="D34" s="63"/>
      <c r="E34" s="68">
        <v>20</v>
      </c>
      <c r="F34" s="65">
        <f t="shared" si="6"/>
        <v>0</v>
      </c>
      <c r="G34" s="63"/>
      <c r="H34" s="68">
        <v>20</v>
      </c>
      <c r="I34" s="65">
        <f t="shared" si="7"/>
        <v>0</v>
      </c>
      <c r="J34" s="63">
        <v>3</v>
      </c>
      <c r="K34" s="68">
        <v>20</v>
      </c>
      <c r="L34" s="65">
        <f t="shared" si="8"/>
        <v>60</v>
      </c>
      <c r="M34" s="63">
        <v>0</v>
      </c>
      <c r="N34" s="68">
        <v>20</v>
      </c>
      <c r="O34" s="65">
        <f t="shared" si="9"/>
        <v>0</v>
      </c>
      <c r="P34" s="66">
        <f t="shared" si="5"/>
        <v>60</v>
      </c>
    </row>
    <row r="35" spans="1:16" ht="15">
      <c r="A35" s="150"/>
      <c r="B35" s="59" t="s">
        <v>24</v>
      </c>
      <c r="C35" s="60" t="s">
        <v>31</v>
      </c>
      <c r="D35" s="72">
        <f>D39/12</f>
        <v>0</v>
      </c>
      <c r="E35" s="68">
        <v>1186</v>
      </c>
      <c r="F35" s="65">
        <f t="shared" si="6"/>
        <v>0</v>
      </c>
      <c r="G35" s="72">
        <f>3*G39/12</f>
        <v>2.5</v>
      </c>
      <c r="H35" s="68">
        <v>1186</v>
      </c>
      <c r="I35" s="65">
        <f t="shared" si="7"/>
        <v>2965</v>
      </c>
      <c r="J35" s="72">
        <f>3*J39/12</f>
        <v>3</v>
      </c>
      <c r="K35" s="68">
        <v>1186</v>
      </c>
      <c r="L35" s="65">
        <f t="shared" si="8"/>
        <v>3558</v>
      </c>
      <c r="M35" s="72">
        <f>3*M39/12</f>
        <v>3</v>
      </c>
      <c r="N35" s="68">
        <v>1186</v>
      </c>
      <c r="O35" s="65">
        <f t="shared" si="9"/>
        <v>3558</v>
      </c>
      <c r="P35" s="66">
        <f t="shared" si="5"/>
        <v>10081</v>
      </c>
    </row>
    <row r="36" spans="1:16" ht="15">
      <c r="A36" s="150"/>
      <c r="B36" s="59" t="s">
        <v>34</v>
      </c>
      <c r="C36" s="60" t="s">
        <v>31</v>
      </c>
      <c r="D36" s="67"/>
      <c r="E36" s="68"/>
      <c r="F36" s="65">
        <f t="shared" si="6"/>
        <v>0</v>
      </c>
      <c r="G36" s="69"/>
      <c r="H36" s="68">
        <f>F25*8.5%</f>
        <v>0</v>
      </c>
      <c r="I36" s="65">
        <f t="shared" si="7"/>
        <v>0</v>
      </c>
      <c r="J36" s="69">
        <v>1</v>
      </c>
      <c r="K36" s="68">
        <f>I25*8.5%</f>
        <v>8160.000000000001</v>
      </c>
      <c r="L36" s="65">
        <f t="shared" si="8"/>
        <v>8160.000000000001</v>
      </c>
      <c r="M36" s="69">
        <v>2</v>
      </c>
      <c r="N36" s="68">
        <f>L25*8.5%</f>
        <v>9792</v>
      </c>
      <c r="O36" s="65">
        <f t="shared" si="9"/>
        <v>19584</v>
      </c>
      <c r="P36" s="66">
        <f t="shared" si="5"/>
        <v>27744</v>
      </c>
    </row>
    <row r="37" spans="1:16" ht="15">
      <c r="A37" s="150"/>
      <c r="B37" s="59" t="s">
        <v>19</v>
      </c>
      <c r="C37" s="60" t="s">
        <v>31</v>
      </c>
      <c r="D37" s="67"/>
      <c r="E37" s="68"/>
      <c r="F37" s="65">
        <f>F36*17.46%</f>
        <v>0</v>
      </c>
      <c r="G37" s="67"/>
      <c r="H37" s="68"/>
      <c r="I37" s="65">
        <f>I36*17.46%</f>
        <v>0</v>
      </c>
      <c r="J37" s="67"/>
      <c r="K37" s="68"/>
      <c r="L37" s="65">
        <f>L36*17.46%</f>
        <v>1424.736</v>
      </c>
      <c r="M37" s="67"/>
      <c r="N37" s="68"/>
      <c r="O37" s="65">
        <f>O36*17.46%</f>
        <v>3419.3664</v>
      </c>
      <c r="P37" s="66">
        <f>O37+L37+I37+F37</f>
        <v>4844.1024</v>
      </c>
    </row>
    <row r="38" spans="1:16" ht="15">
      <c r="A38" s="150"/>
      <c r="B38" s="59" t="s">
        <v>20</v>
      </c>
      <c r="C38" s="60" t="s">
        <v>31</v>
      </c>
      <c r="D38" s="67"/>
      <c r="E38" s="68"/>
      <c r="F38" s="65">
        <f>F36*2.45%</f>
        <v>0</v>
      </c>
      <c r="G38" s="67"/>
      <c r="H38" s="68"/>
      <c r="I38" s="65">
        <f>I36*2.45%</f>
        <v>0</v>
      </c>
      <c r="J38" s="67"/>
      <c r="K38" s="68"/>
      <c r="L38" s="65">
        <f>L36*2.45%</f>
        <v>199.92000000000002</v>
      </c>
      <c r="M38" s="67"/>
      <c r="N38" s="68"/>
      <c r="O38" s="65">
        <f>O36*2.45%</f>
        <v>479.808</v>
      </c>
      <c r="P38" s="66">
        <f>O38+L38+I38+F38</f>
        <v>679.7280000000001</v>
      </c>
    </row>
    <row r="39" spans="1:16" ht="15.75" thickBot="1">
      <c r="A39" s="150"/>
      <c r="B39" s="138" t="s">
        <v>35</v>
      </c>
      <c r="C39" s="139"/>
      <c r="D39" s="140">
        <v>0</v>
      </c>
      <c r="E39" s="70"/>
      <c r="F39" s="71">
        <f>SUM(F25:F38)</f>
        <v>0</v>
      </c>
      <c r="G39" s="140">
        <v>10</v>
      </c>
      <c r="H39" s="70"/>
      <c r="I39" s="71">
        <f>SUM(I25:I38)</f>
        <v>126612.8</v>
      </c>
      <c r="J39" s="140">
        <v>12</v>
      </c>
      <c r="K39" s="70"/>
      <c r="L39" s="71">
        <f>SUM(L25:L38)</f>
        <v>160936.276</v>
      </c>
      <c r="M39" s="140">
        <v>12</v>
      </c>
      <c r="N39" s="70"/>
      <c r="O39" s="71">
        <f>SUM(O25:O38)</f>
        <v>174724.79439999998</v>
      </c>
      <c r="P39" s="73">
        <f>SUM(P25:P38)</f>
        <v>462273.87039999996</v>
      </c>
    </row>
    <row r="40" spans="1:16" ht="18.75" thickBot="1">
      <c r="A40" s="150"/>
      <c r="B40" s="144" t="s">
        <v>36</v>
      </c>
      <c r="C40" s="145"/>
      <c r="D40" s="141"/>
      <c r="E40" s="142" t="e">
        <f>F39/D39</f>
        <v>#DIV/0!</v>
      </c>
      <c r="F40" s="143"/>
      <c r="G40" s="141"/>
      <c r="H40" s="142">
        <f>I39/G39</f>
        <v>12661.28</v>
      </c>
      <c r="I40" s="143"/>
      <c r="J40" s="141"/>
      <c r="K40" s="142">
        <f>L39/J39</f>
        <v>13411.356333333335</v>
      </c>
      <c r="L40" s="143"/>
      <c r="M40" s="141"/>
      <c r="N40" s="142">
        <f>O39/M39</f>
        <v>14560.399533333331</v>
      </c>
      <c r="O40" s="143"/>
      <c r="P40" s="61">
        <f>P39/(M39+J39+G39+D39)</f>
        <v>13596.290305882352</v>
      </c>
    </row>
    <row r="41" ht="15" thickBot="1"/>
    <row r="42" spans="4:16" ht="15.75" thickBot="1">
      <c r="D42" s="146">
        <v>2017</v>
      </c>
      <c r="E42" s="147"/>
      <c r="F42" s="148"/>
      <c r="G42" s="146">
        <v>2018</v>
      </c>
      <c r="H42" s="147"/>
      <c r="I42" s="148"/>
      <c r="J42" s="146">
        <v>2019</v>
      </c>
      <c r="K42" s="147"/>
      <c r="L42" s="148"/>
      <c r="M42" s="146">
        <v>2020</v>
      </c>
      <c r="N42" s="147"/>
      <c r="O42" s="148"/>
      <c r="P42" s="136" t="s">
        <v>2</v>
      </c>
    </row>
    <row r="43" spans="1:16" ht="15">
      <c r="A43" s="149" t="s">
        <v>37</v>
      </c>
      <c r="B43" s="57"/>
      <c r="C43" s="58" t="s">
        <v>26</v>
      </c>
      <c r="D43" s="55" t="s">
        <v>27</v>
      </c>
      <c r="E43" s="54" t="s">
        <v>29</v>
      </c>
      <c r="F43" s="56" t="s">
        <v>28</v>
      </c>
      <c r="G43" s="55" t="s">
        <v>27</v>
      </c>
      <c r="H43" s="54" t="s">
        <v>29</v>
      </c>
      <c r="I43" s="56" t="s">
        <v>28</v>
      </c>
      <c r="J43" s="55" t="s">
        <v>27</v>
      </c>
      <c r="K43" s="54" t="s">
        <v>29</v>
      </c>
      <c r="L43" s="56" t="s">
        <v>28</v>
      </c>
      <c r="M43" s="55" t="s">
        <v>27</v>
      </c>
      <c r="N43" s="54" t="s">
        <v>29</v>
      </c>
      <c r="O43" s="56" t="s">
        <v>28</v>
      </c>
      <c r="P43" s="137"/>
    </row>
    <row r="44" spans="1:16" ht="15">
      <c r="A44" s="149"/>
      <c r="B44" s="59" t="s">
        <v>18</v>
      </c>
      <c r="C44" s="60" t="s">
        <v>30</v>
      </c>
      <c r="D44" s="63"/>
      <c r="E44" s="64"/>
      <c r="F44" s="65">
        <f>E44*D44</f>
        <v>0</v>
      </c>
      <c r="G44" s="63">
        <v>10</v>
      </c>
      <c r="H44" s="64">
        <v>4200</v>
      </c>
      <c r="I44" s="65">
        <f>H44*G44</f>
        <v>42000</v>
      </c>
      <c r="J44" s="63">
        <v>12</v>
      </c>
      <c r="K44" s="64">
        <v>4200</v>
      </c>
      <c r="L44" s="65">
        <f>K44*J44</f>
        <v>50400</v>
      </c>
      <c r="M44" s="63">
        <v>12</v>
      </c>
      <c r="N44" s="64">
        <v>4200</v>
      </c>
      <c r="O44" s="65">
        <f>N44*M44</f>
        <v>50400</v>
      </c>
      <c r="P44" s="66">
        <f>O44+L44+I44+F44</f>
        <v>142800</v>
      </c>
    </row>
    <row r="45" spans="1:16" ht="15">
      <c r="A45" s="149"/>
      <c r="B45" s="59" t="s">
        <v>19</v>
      </c>
      <c r="C45" s="60" t="s">
        <v>30</v>
      </c>
      <c r="D45" s="67"/>
      <c r="E45" s="68"/>
      <c r="F45" s="65">
        <f>0.1746*F44</f>
        <v>0</v>
      </c>
      <c r="G45" s="67"/>
      <c r="H45" s="68"/>
      <c r="I45" s="65">
        <f>0.1746*I44</f>
        <v>7333.2</v>
      </c>
      <c r="J45" s="67"/>
      <c r="K45" s="68"/>
      <c r="L45" s="65">
        <f>0.1746*L44</f>
        <v>8799.84</v>
      </c>
      <c r="M45" s="67"/>
      <c r="N45" s="68"/>
      <c r="O45" s="65">
        <f>0.1746*O44</f>
        <v>8799.84</v>
      </c>
      <c r="P45" s="66">
        <f aca="true" t="shared" si="10" ref="P45:P55">O45+L45+I45+F45</f>
        <v>24932.88</v>
      </c>
    </row>
    <row r="46" spans="1:16" ht="15">
      <c r="A46" s="149"/>
      <c r="B46" s="59" t="s">
        <v>20</v>
      </c>
      <c r="C46" s="60" t="s">
        <v>30</v>
      </c>
      <c r="D46" s="67"/>
      <c r="E46" s="68"/>
      <c r="F46" s="65">
        <f>0.0245*F44</f>
        <v>0</v>
      </c>
      <c r="G46" s="67"/>
      <c r="H46" s="68"/>
      <c r="I46" s="65">
        <f>0.0245*I44</f>
        <v>1029</v>
      </c>
      <c r="J46" s="67"/>
      <c r="K46" s="68"/>
      <c r="L46" s="65">
        <f>0.0245*L44</f>
        <v>1234.8</v>
      </c>
      <c r="M46" s="67"/>
      <c r="N46" s="68"/>
      <c r="O46" s="65">
        <f>0.0245*O44</f>
        <v>1234.8</v>
      </c>
      <c r="P46" s="66">
        <f t="shared" si="10"/>
        <v>3498.6</v>
      </c>
    </row>
    <row r="47" spans="1:16" ht="15">
      <c r="A47" s="149"/>
      <c r="B47" s="59" t="s">
        <v>33</v>
      </c>
      <c r="C47" s="60" t="s">
        <v>31</v>
      </c>
      <c r="D47" s="63"/>
      <c r="E47" s="64"/>
      <c r="F47" s="65">
        <f>E47*D47</f>
        <v>0</v>
      </c>
      <c r="G47" s="63">
        <v>1</v>
      </c>
      <c r="H47" s="64">
        <v>1200</v>
      </c>
      <c r="I47" s="65">
        <f>H47*G47</f>
        <v>1200</v>
      </c>
      <c r="J47" s="63">
        <v>1</v>
      </c>
      <c r="K47" s="64">
        <v>1500</v>
      </c>
      <c r="L47" s="65">
        <f>K47*J47</f>
        <v>1500</v>
      </c>
      <c r="M47" s="63">
        <v>1</v>
      </c>
      <c r="N47" s="64">
        <v>2000</v>
      </c>
      <c r="O47" s="65">
        <f>N47*M47</f>
        <v>2000</v>
      </c>
      <c r="P47" s="66">
        <f t="shared" si="10"/>
        <v>4700</v>
      </c>
    </row>
    <row r="48" spans="1:16" ht="15">
      <c r="A48" s="149"/>
      <c r="B48" s="59" t="s">
        <v>19</v>
      </c>
      <c r="C48" s="60" t="s">
        <v>31</v>
      </c>
      <c r="D48" s="67"/>
      <c r="E48" s="68"/>
      <c r="F48" s="65">
        <f>F47*17.46%</f>
        <v>0</v>
      </c>
      <c r="G48" s="67"/>
      <c r="H48" s="68"/>
      <c r="I48" s="65">
        <f>I47*17.46%</f>
        <v>209.52</v>
      </c>
      <c r="J48" s="67"/>
      <c r="K48" s="68"/>
      <c r="L48" s="65">
        <f>L47*17.46%</f>
        <v>261.90000000000003</v>
      </c>
      <c r="M48" s="67"/>
      <c r="N48" s="68"/>
      <c r="O48" s="65">
        <f>O47*17.46%</f>
        <v>349.2</v>
      </c>
      <c r="P48" s="66">
        <f t="shared" si="10"/>
        <v>820.62</v>
      </c>
    </row>
    <row r="49" spans="1:16" ht="15">
      <c r="A49" s="149"/>
      <c r="B49" s="59" t="s">
        <v>20</v>
      </c>
      <c r="C49" s="60" t="s">
        <v>31</v>
      </c>
      <c r="D49" s="67"/>
      <c r="E49" s="68"/>
      <c r="F49" s="65">
        <f>F47*2.45%</f>
        <v>0</v>
      </c>
      <c r="G49" s="67"/>
      <c r="H49" s="68"/>
      <c r="I49" s="65">
        <f>I47*2.45%</f>
        <v>29.400000000000002</v>
      </c>
      <c r="J49" s="67"/>
      <c r="K49" s="68"/>
      <c r="L49" s="65">
        <f>L47*2.45%</f>
        <v>36.75</v>
      </c>
      <c r="M49" s="67"/>
      <c r="N49" s="68"/>
      <c r="O49" s="65">
        <f>O47*2.45%</f>
        <v>49</v>
      </c>
      <c r="P49" s="66">
        <f t="shared" si="10"/>
        <v>115.15</v>
      </c>
    </row>
    <row r="50" spans="1:16" ht="15">
      <c r="A50" s="149"/>
      <c r="B50" s="59" t="s">
        <v>21</v>
      </c>
      <c r="C50" s="60" t="s">
        <v>30</v>
      </c>
      <c r="D50" s="63"/>
      <c r="E50" s="68">
        <v>122</v>
      </c>
      <c r="F50" s="65">
        <f aca="true" t="shared" si="11" ref="F50:F55">E50*D50</f>
        <v>0</v>
      </c>
      <c r="G50" s="63">
        <v>10</v>
      </c>
      <c r="H50" s="68">
        <v>122</v>
      </c>
      <c r="I50" s="65">
        <f aca="true" t="shared" si="12" ref="I50:I55">H50*G50</f>
        <v>1220</v>
      </c>
      <c r="J50" s="63">
        <v>12</v>
      </c>
      <c r="K50" s="68">
        <v>122</v>
      </c>
      <c r="L50" s="65">
        <f aca="true" t="shared" si="13" ref="L50:L55">K50*J50</f>
        <v>1464</v>
      </c>
      <c r="M50" s="63">
        <v>12</v>
      </c>
      <c r="N50" s="68">
        <v>122</v>
      </c>
      <c r="O50" s="65">
        <f aca="true" t="shared" si="14" ref="O50:O55">N50*M50</f>
        <v>1464</v>
      </c>
      <c r="P50" s="66">
        <f t="shared" si="10"/>
        <v>4148</v>
      </c>
    </row>
    <row r="51" spans="1:16" ht="15">
      <c r="A51" s="149"/>
      <c r="B51" s="59" t="s">
        <v>22</v>
      </c>
      <c r="C51" s="60" t="s">
        <v>31</v>
      </c>
      <c r="D51" s="63"/>
      <c r="E51" s="68">
        <v>50</v>
      </c>
      <c r="F51" s="65">
        <f t="shared" si="11"/>
        <v>0</v>
      </c>
      <c r="G51" s="63">
        <v>0</v>
      </c>
      <c r="H51" s="68">
        <v>50</v>
      </c>
      <c r="I51" s="65">
        <f t="shared" si="12"/>
        <v>0</v>
      </c>
      <c r="J51" s="63">
        <v>0</v>
      </c>
      <c r="K51" s="68">
        <v>50</v>
      </c>
      <c r="L51" s="65">
        <f t="shared" si="13"/>
        <v>0</v>
      </c>
      <c r="M51" s="63">
        <v>1</v>
      </c>
      <c r="N51" s="68">
        <v>50</v>
      </c>
      <c r="O51" s="65">
        <f t="shared" si="14"/>
        <v>50</v>
      </c>
      <c r="P51" s="66">
        <f t="shared" si="10"/>
        <v>50</v>
      </c>
    </row>
    <row r="52" spans="1:16" ht="15">
      <c r="A52" s="149"/>
      <c r="B52" s="59" t="s">
        <v>23</v>
      </c>
      <c r="C52" s="60" t="s">
        <v>32</v>
      </c>
      <c r="D52" s="63"/>
      <c r="E52" s="68">
        <v>88</v>
      </c>
      <c r="F52" s="65">
        <f t="shared" si="11"/>
        <v>0</v>
      </c>
      <c r="G52" s="63">
        <v>3</v>
      </c>
      <c r="H52" s="68">
        <v>88</v>
      </c>
      <c r="I52" s="65">
        <f t="shared" si="12"/>
        <v>264</v>
      </c>
      <c r="J52" s="63">
        <v>4</v>
      </c>
      <c r="K52" s="68">
        <v>88</v>
      </c>
      <c r="L52" s="65">
        <f t="shared" si="13"/>
        <v>352</v>
      </c>
      <c r="M52" s="63">
        <v>4</v>
      </c>
      <c r="N52" s="68">
        <v>88</v>
      </c>
      <c r="O52" s="65">
        <f t="shared" si="14"/>
        <v>352</v>
      </c>
      <c r="P52" s="66">
        <f t="shared" si="10"/>
        <v>968</v>
      </c>
    </row>
    <row r="53" spans="1:16" ht="15">
      <c r="A53" s="149"/>
      <c r="B53" s="59" t="s">
        <v>25</v>
      </c>
      <c r="C53" s="60" t="s">
        <v>31</v>
      </c>
      <c r="D53" s="63"/>
      <c r="E53" s="68">
        <v>20</v>
      </c>
      <c r="F53" s="65">
        <f t="shared" si="11"/>
        <v>0</v>
      </c>
      <c r="G53" s="63"/>
      <c r="H53" s="68">
        <v>20</v>
      </c>
      <c r="I53" s="65">
        <f t="shared" si="12"/>
        <v>0</v>
      </c>
      <c r="J53" s="63">
        <v>1</v>
      </c>
      <c r="K53" s="68">
        <v>20</v>
      </c>
      <c r="L53" s="65">
        <f t="shared" si="13"/>
        <v>20</v>
      </c>
      <c r="M53" s="63">
        <v>0</v>
      </c>
      <c r="N53" s="68">
        <v>20</v>
      </c>
      <c r="O53" s="65">
        <f t="shared" si="14"/>
        <v>0</v>
      </c>
      <c r="P53" s="66">
        <f t="shared" si="10"/>
        <v>20</v>
      </c>
    </row>
    <row r="54" spans="1:16" ht="15">
      <c r="A54" s="149"/>
      <c r="B54" s="59" t="s">
        <v>24</v>
      </c>
      <c r="C54" s="60" t="s">
        <v>31</v>
      </c>
      <c r="D54" s="72">
        <f>D58/12</f>
        <v>0</v>
      </c>
      <c r="E54" s="68">
        <v>1186</v>
      </c>
      <c r="F54" s="65">
        <f t="shared" si="11"/>
        <v>0</v>
      </c>
      <c r="G54" s="72">
        <f>G58/12</f>
        <v>0.8333333333333334</v>
      </c>
      <c r="H54" s="68">
        <v>1186</v>
      </c>
      <c r="I54" s="65">
        <f t="shared" si="12"/>
        <v>988.3333333333334</v>
      </c>
      <c r="J54" s="72">
        <f>J58/12</f>
        <v>1</v>
      </c>
      <c r="K54" s="68">
        <v>1186</v>
      </c>
      <c r="L54" s="65">
        <f t="shared" si="13"/>
        <v>1186</v>
      </c>
      <c r="M54" s="72">
        <f>M58/12</f>
        <v>1</v>
      </c>
      <c r="N54" s="68">
        <v>1186</v>
      </c>
      <c r="O54" s="65">
        <f t="shared" si="14"/>
        <v>1186</v>
      </c>
      <c r="P54" s="66">
        <f t="shared" si="10"/>
        <v>3360.3333333333335</v>
      </c>
    </row>
    <row r="55" spans="1:16" ht="15">
      <c r="A55" s="149"/>
      <c r="B55" s="59" t="s">
        <v>34</v>
      </c>
      <c r="C55" s="60" t="s">
        <v>31</v>
      </c>
      <c r="D55" s="67"/>
      <c r="E55" s="68"/>
      <c r="F55" s="65">
        <f t="shared" si="11"/>
        <v>0</v>
      </c>
      <c r="G55" s="69"/>
      <c r="H55" s="68">
        <f>F44*8.5%</f>
        <v>0</v>
      </c>
      <c r="I55" s="65">
        <f t="shared" si="12"/>
        <v>0</v>
      </c>
      <c r="J55" s="69">
        <v>1</v>
      </c>
      <c r="K55" s="68">
        <f>I44*8.5%</f>
        <v>3570.0000000000005</v>
      </c>
      <c r="L55" s="65">
        <f t="shared" si="13"/>
        <v>3570.0000000000005</v>
      </c>
      <c r="M55" s="69">
        <v>2</v>
      </c>
      <c r="N55" s="68">
        <f>L44*8.5%</f>
        <v>4284</v>
      </c>
      <c r="O55" s="65">
        <f t="shared" si="14"/>
        <v>8568</v>
      </c>
      <c r="P55" s="66">
        <f t="shared" si="10"/>
        <v>12138</v>
      </c>
    </row>
    <row r="56" spans="1:16" ht="15">
      <c r="A56" s="149"/>
      <c r="B56" s="59" t="s">
        <v>19</v>
      </c>
      <c r="C56" s="60" t="s">
        <v>31</v>
      </c>
      <c r="D56" s="67"/>
      <c r="E56" s="68"/>
      <c r="F56" s="65">
        <f>F55*17.46%</f>
        <v>0</v>
      </c>
      <c r="G56" s="67"/>
      <c r="H56" s="68"/>
      <c r="I56" s="65">
        <f>I55*17.46%</f>
        <v>0</v>
      </c>
      <c r="J56" s="67"/>
      <c r="K56" s="68"/>
      <c r="L56" s="65">
        <f>L55*17.46%</f>
        <v>623.3220000000001</v>
      </c>
      <c r="M56" s="67"/>
      <c r="N56" s="68"/>
      <c r="O56" s="65">
        <f>O55*17.46%</f>
        <v>1495.9728</v>
      </c>
      <c r="P56" s="66">
        <f>O56+L56+I56+F56</f>
        <v>2119.2948</v>
      </c>
    </row>
    <row r="57" spans="1:16" ht="15">
      <c r="A57" s="149"/>
      <c r="B57" s="59" t="s">
        <v>20</v>
      </c>
      <c r="C57" s="60" t="s">
        <v>31</v>
      </c>
      <c r="D57" s="67"/>
      <c r="E57" s="68"/>
      <c r="F57" s="65">
        <f>F55*2.45%</f>
        <v>0</v>
      </c>
      <c r="G57" s="67"/>
      <c r="H57" s="68"/>
      <c r="I57" s="65">
        <f>I55*2.45%</f>
        <v>0</v>
      </c>
      <c r="J57" s="67"/>
      <c r="K57" s="68"/>
      <c r="L57" s="65">
        <f>L55*2.45%</f>
        <v>87.46500000000002</v>
      </c>
      <c r="M57" s="67"/>
      <c r="N57" s="68"/>
      <c r="O57" s="65">
        <f>O55*2.45%</f>
        <v>209.916</v>
      </c>
      <c r="P57" s="66">
        <f>O57+L57+I57+F57</f>
        <v>297.38100000000003</v>
      </c>
    </row>
    <row r="58" spans="1:16" ht="15.75" thickBot="1">
      <c r="A58" s="149"/>
      <c r="B58" s="138" t="s">
        <v>35</v>
      </c>
      <c r="C58" s="139"/>
      <c r="D58" s="140">
        <v>0</v>
      </c>
      <c r="E58" s="70"/>
      <c r="F58" s="71">
        <f>SUM(F44:F57)</f>
        <v>0</v>
      </c>
      <c r="G58" s="140">
        <v>10</v>
      </c>
      <c r="H58" s="70"/>
      <c r="I58" s="71">
        <f>SUM(I44:I57)</f>
        <v>54273.45333333333</v>
      </c>
      <c r="J58" s="140">
        <v>12</v>
      </c>
      <c r="K58" s="70"/>
      <c r="L58" s="71">
        <f>SUM(L44:L57)</f>
        <v>69536.077</v>
      </c>
      <c r="M58" s="140">
        <v>12</v>
      </c>
      <c r="N58" s="70"/>
      <c r="O58" s="71">
        <f>SUM(O44:O57)</f>
        <v>76158.7288</v>
      </c>
      <c r="P58" s="73">
        <f>SUM(P44:P57)</f>
        <v>199968.25913333334</v>
      </c>
    </row>
    <row r="59" spans="1:16" ht="18.75" thickBot="1">
      <c r="A59" s="149"/>
      <c r="B59" s="144" t="s">
        <v>36</v>
      </c>
      <c r="C59" s="145"/>
      <c r="D59" s="141"/>
      <c r="E59" s="142" t="e">
        <f>F58/D58</f>
        <v>#DIV/0!</v>
      </c>
      <c r="F59" s="143"/>
      <c r="G59" s="141"/>
      <c r="H59" s="142">
        <f>I58/G58</f>
        <v>5427.345333333333</v>
      </c>
      <c r="I59" s="143"/>
      <c r="J59" s="141"/>
      <c r="K59" s="142">
        <f>L58/J58</f>
        <v>5794.673083333334</v>
      </c>
      <c r="L59" s="143"/>
      <c r="M59" s="141"/>
      <c r="N59" s="142">
        <f>O58/M58</f>
        <v>6346.560733333333</v>
      </c>
      <c r="O59" s="143"/>
      <c r="P59" s="61">
        <f>P58/(M58+J58+G58+D58)</f>
        <v>5881.41938627451</v>
      </c>
    </row>
  </sheetData>
  <sheetProtection/>
  <mergeCells count="48">
    <mergeCell ref="C2:I2"/>
    <mergeCell ref="D42:F42"/>
    <mergeCell ref="G42:I42"/>
    <mergeCell ref="J42:L42"/>
    <mergeCell ref="M42:O42"/>
    <mergeCell ref="G4:I4"/>
    <mergeCell ref="J4:L4"/>
    <mergeCell ref="M4:O4"/>
    <mergeCell ref="B39:C39"/>
    <mergeCell ref="D39:D40"/>
    <mergeCell ref="P4:P5"/>
    <mergeCell ref="B21:C21"/>
    <mergeCell ref="B20:C20"/>
    <mergeCell ref="D20:D21"/>
    <mergeCell ref="E21:F21"/>
    <mergeCell ref="G20:G21"/>
    <mergeCell ref="H21:I21"/>
    <mergeCell ref="J20:J21"/>
    <mergeCell ref="K21:L21"/>
    <mergeCell ref="D4:F4"/>
    <mergeCell ref="M20:M21"/>
    <mergeCell ref="N21:O21"/>
    <mergeCell ref="A43:A59"/>
    <mergeCell ref="A24:A40"/>
    <mergeCell ref="J23:L23"/>
    <mergeCell ref="M23:O23"/>
    <mergeCell ref="G23:I23"/>
    <mergeCell ref="B59:C59"/>
    <mergeCell ref="E59:F59"/>
    <mergeCell ref="H59:I59"/>
    <mergeCell ref="G39:G40"/>
    <mergeCell ref="J39:J40"/>
    <mergeCell ref="P23:P24"/>
    <mergeCell ref="B40:C40"/>
    <mergeCell ref="E40:F40"/>
    <mergeCell ref="H40:I40"/>
    <mergeCell ref="K40:L40"/>
    <mergeCell ref="N40:O40"/>
    <mergeCell ref="M39:M40"/>
    <mergeCell ref="D23:F23"/>
    <mergeCell ref="P42:P43"/>
    <mergeCell ref="B58:C58"/>
    <mergeCell ref="D58:D59"/>
    <mergeCell ref="G58:G59"/>
    <mergeCell ref="J58:J59"/>
    <mergeCell ref="M58:M59"/>
    <mergeCell ref="K59:L59"/>
    <mergeCell ref="N59:O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V96"/>
  <sheetViews>
    <sheetView tabSelected="1" zoomScalePageLayoutView="0" workbookViewId="0" topLeftCell="A1">
      <selection activeCell="J6" sqref="J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3984375" style="0" customWidth="1"/>
    <col min="5" max="5" width="10.69921875" style="0" bestFit="1" customWidth="1"/>
    <col min="6" max="6" width="24.3984375" style="0" customWidth="1"/>
    <col min="7" max="7" width="13.3984375" style="0" bestFit="1" customWidth="1"/>
    <col min="8" max="8" width="16.8984375" style="0" customWidth="1"/>
    <col min="9" max="9" width="8" style="74" bestFit="1" customWidth="1"/>
    <col min="10" max="10" width="15.19921875" style="74" bestFit="1" customWidth="1"/>
    <col min="11" max="14" width="6.5" style="74" bestFit="1" customWidth="1"/>
    <col min="15" max="15" width="12.69921875" style="74" bestFit="1" customWidth="1"/>
    <col min="16" max="19" width="6.5" style="74" bestFit="1" customWidth="1"/>
    <col min="20" max="20" width="12.09765625" style="74" bestFit="1" customWidth="1"/>
    <col min="21" max="21" width="15" style="74" bestFit="1" customWidth="1"/>
    <col min="22" max="22" width="0" style="74" hidden="1" customWidth="1"/>
  </cols>
  <sheetData>
    <row r="1" ht="36" customHeight="1" thickBot="1">
      <c r="B1" s="84" t="s">
        <v>77</v>
      </c>
    </row>
    <row r="2" spans="2:7" ht="31.5" customHeight="1" thickBot="1">
      <c r="B2" s="90" t="s">
        <v>40</v>
      </c>
      <c r="C2" s="91"/>
      <c r="D2" s="91"/>
      <c r="E2" s="91"/>
      <c r="F2" s="91"/>
      <c r="G2" s="103"/>
    </row>
    <row r="4" ht="15" thickBot="1"/>
    <row r="5" spans="2:14" ht="28.5" customHeight="1">
      <c r="B5" s="105" t="s">
        <v>15</v>
      </c>
      <c r="C5" s="107" t="s">
        <v>39</v>
      </c>
      <c r="D5" s="108"/>
      <c r="E5" s="108"/>
      <c r="F5" s="108"/>
      <c r="G5" s="111" t="s">
        <v>2</v>
      </c>
      <c r="H5" s="23"/>
      <c r="K5" s="75"/>
      <c r="L5" s="75"/>
      <c r="M5" s="75"/>
      <c r="N5" s="75"/>
    </row>
    <row r="6" spans="2:21" ht="28.5" customHeight="1" thickBot="1">
      <c r="B6" s="106"/>
      <c r="C6" s="109"/>
      <c r="D6" s="110"/>
      <c r="E6" s="110"/>
      <c r="F6" s="110"/>
      <c r="G6" s="112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3:7" ht="28.5" customHeight="1">
      <c r="C7" s="22"/>
      <c r="D7" s="113" t="s">
        <v>49</v>
      </c>
      <c r="E7" s="113"/>
      <c r="F7" s="92" t="s">
        <v>5</v>
      </c>
      <c r="G7" s="83">
        <f>G19+G23+G27+G31+G35+G39+G43+G47+G51+G55+G59+G63+G67+G71+G75+G79+G83+G87+G91+G95</f>
        <v>0</v>
      </c>
    </row>
    <row r="8" spans="4:7" ht="28.5" customHeight="1">
      <c r="D8" s="114"/>
      <c r="E8" s="114"/>
      <c r="F8" s="93" t="s">
        <v>6</v>
      </c>
      <c r="G8" s="83">
        <f>G20+G24+G28+G32+G36+G40+G44+G48+G52+G56+G60+G64+G68+G72+G76+G80+G84+G88+G92+G96</f>
        <v>0</v>
      </c>
    </row>
    <row r="9" spans="4:7" ht="28.5" customHeight="1">
      <c r="D9" s="115" t="s">
        <v>51</v>
      </c>
      <c r="E9" s="115"/>
      <c r="F9" s="115"/>
      <c r="G9" s="94">
        <f>G8+G7</f>
        <v>0</v>
      </c>
    </row>
    <row r="10" spans="4:22" ht="36" customHeight="1">
      <c r="D10" s="115" t="s">
        <v>50</v>
      </c>
      <c r="E10" s="115"/>
      <c r="F10" s="115"/>
      <c r="G10" s="89">
        <f>(G8+G7)*10%</f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6:22" ht="28.5" customHeight="1">
      <c r="F11" s="92" t="s">
        <v>2</v>
      </c>
      <c r="G11" s="48">
        <f>G10+G8+G7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9:22" ht="39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9:22" ht="48.75" customHeight="1" hidden="1"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9:22" ht="55.5" customHeight="1" hidden="1"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9:22" ht="28.5" customHeight="1" hidden="1"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8.5" customHeight="1" thickBot="1"/>
    <row r="17" spans="2:7" ht="28.5" customHeight="1">
      <c r="B17" s="1" t="s">
        <v>7</v>
      </c>
      <c r="C17" s="2" t="s">
        <v>0</v>
      </c>
      <c r="D17" s="2" t="s">
        <v>1</v>
      </c>
      <c r="E17" s="2" t="s">
        <v>3</v>
      </c>
      <c r="F17" s="2" t="s">
        <v>4</v>
      </c>
      <c r="G17" s="3" t="s">
        <v>2</v>
      </c>
    </row>
    <row r="18" spans="2:7" ht="50.25" customHeight="1">
      <c r="B18" s="82">
        <v>1</v>
      </c>
      <c r="C18" s="20"/>
      <c r="D18" s="7"/>
      <c r="E18" s="7"/>
      <c r="F18" s="21"/>
      <c r="G18" s="100">
        <f>F18*D18</f>
        <v>0</v>
      </c>
    </row>
    <row r="19" spans="2:7" ht="66" customHeight="1">
      <c r="B19" s="116" t="s">
        <v>10</v>
      </c>
      <c r="C19" s="118"/>
      <c r="D19" s="118"/>
      <c r="E19" s="118"/>
      <c r="F19" s="80" t="s">
        <v>41</v>
      </c>
      <c r="G19" s="101"/>
    </row>
    <row r="20" spans="2:7" ht="66" customHeight="1" thickBot="1">
      <c r="B20" s="117"/>
      <c r="C20" s="119"/>
      <c r="D20" s="119"/>
      <c r="E20" s="119"/>
      <c r="F20" s="81" t="s">
        <v>42</v>
      </c>
      <c r="G20" s="102"/>
    </row>
    <row r="21" spans="2:7" ht="28.5" customHeight="1">
      <c r="B21" s="1" t="s">
        <v>7</v>
      </c>
      <c r="C21" s="2" t="s">
        <v>0</v>
      </c>
      <c r="D21" s="2" t="s">
        <v>1</v>
      </c>
      <c r="E21" s="2" t="s">
        <v>3</v>
      </c>
      <c r="F21" s="2" t="s">
        <v>4</v>
      </c>
      <c r="G21" s="3" t="s">
        <v>2</v>
      </c>
    </row>
    <row r="22" spans="2:7" ht="50.25" customHeight="1">
      <c r="B22" s="82">
        <v>2</v>
      </c>
      <c r="C22" s="20"/>
      <c r="D22" s="7"/>
      <c r="E22" s="7"/>
      <c r="F22" s="21"/>
      <c r="G22" s="100">
        <f>F22*D22</f>
        <v>0</v>
      </c>
    </row>
    <row r="23" spans="2:7" ht="66" customHeight="1">
      <c r="B23" s="116" t="s">
        <v>10</v>
      </c>
      <c r="C23" s="118"/>
      <c r="D23" s="118"/>
      <c r="E23" s="118"/>
      <c r="F23" s="80" t="s">
        <v>41</v>
      </c>
      <c r="G23" s="101"/>
    </row>
    <row r="24" spans="2:7" ht="66" customHeight="1" thickBot="1">
      <c r="B24" s="117"/>
      <c r="C24" s="119"/>
      <c r="D24" s="119"/>
      <c r="E24" s="119"/>
      <c r="F24" s="81" t="s">
        <v>42</v>
      </c>
      <c r="G24" s="102"/>
    </row>
    <row r="25" spans="2:7" ht="28.5" customHeight="1">
      <c r="B25" s="1" t="s">
        <v>7</v>
      </c>
      <c r="C25" s="2" t="s">
        <v>0</v>
      </c>
      <c r="D25" s="2" t="s">
        <v>1</v>
      </c>
      <c r="E25" s="2" t="s">
        <v>3</v>
      </c>
      <c r="F25" s="2" t="s">
        <v>4</v>
      </c>
      <c r="G25" s="3" t="s">
        <v>2</v>
      </c>
    </row>
    <row r="26" spans="2:7" ht="50.25" customHeight="1">
      <c r="B26" s="82">
        <v>3</v>
      </c>
      <c r="C26" s="20"/>
      <c r="D26" s="7"/>
      <c r="E26" s="7"/>
      <c r="F26" s="21"/>
      <c r="G26" s="100">
        <f>F26*D26</f>
        <v>0</v>
      </c>
    </row>
    <row r="27" spans="2:7" ht="66" customHeight="1">
      <c r="B27" s="116" t="s">
        <v>10</v>
      </c>
      <c r="C27" s="118"/>
      <c r="D27" s="118"/>
      <c r="E27" s="118"/>
      <c r="F27" s="80" t="s">
        <v>41</v>
      </c>
      <c r="G27" s="101"/>
    </row>
    <row r="28" spans="2:7" ht="66" customHeight="1" thickBot="1">
      <c r="B28" s="117"/>
      <c r="C28" s="119"/>
      <c r="D28" s="119"/>
      <c r="E28" s="119"/>
      <c r="F28" s="81" t="s">
        <v>42</v>
      </c>
      <c r="G28" s="102"/>
    </row>
    <row r="29" spans="2:7" ht="28.5" customHeight="1">
      <c r="B29" s="1" t="s">
        <v>7</v>
      </c>
      <c r="C29" s="2" t="s">
        <v>0</v>
      </c>
      <c r="D29" s="2" t="s">
        <v>1</v>
      </c>
      <c r="E29" s="2" t="s">
        <v>3</v>
      </c>
      <c r="F29" s="2" t="s">
        <v>4</v>
      </c>
      <c r="G29" s="3" t="s">
        <v>2</v>
      </c>
    </row>
    <row r="30" spans="2:7" ht="50.25" customHeight="1">
      <c r="B30" s="82">
        <v>4</v>
      </c>
      <c r="C30" s="20"/>
      <c r="D30" s="7"/>
      <c r="E30" s="7"/>
      <c r="F30" s="21"/>
      <c r="G30" s="100">
        <f>F30*D30</f>
        <v>0</v>
      </c>
    </row>
    <row r="31" spans="2:7" ht="66" customHeight="1">
      <c r="B31" s="116" t="s">
        <v>10</v>
      </c>
      <c r="C31" s="118"/>
      <c r="D31" s="118"/>
      <c r="E31" s="118"/>
      <c r="F31" s="80" t="s">
        <v>41</v>
      </c>
      <c r="G31" s="101"/>
    </row>
    <row r="32" spans="2:7" ht="66" customHeight="1" thickBot="1">
      <c r="B32" s="117"/>
      <c r="C32" s="119"/>
      <c r="D32" s="119"/>
      <c r="E32" s="119"/>
      <c r="F32" s="81" t="s">
        <v>42</v>
      </c>
      <c r="G32" s="102"/>
    </row>
    <row r="33" spans="2:7" ht="28.5" customHeight="1">
      <c r="B33" s="1" t="s">
        <v>7</v>
      </c>
      <c r="C33" s="2" t="s">
        <v>0</v>
      </c>
      <c r="D33" s="2" t="s">
        <v>1</v>
      </c>
      <c r="E33" s="2" t="s">
        <v>3</v>
      </c>
      <c r="F33" s="2" t="s">
        <v>4</v>
      </c>
      <c r="G33" s="3" t="s">
        <v>2</v>
      </c>
    </row>
    <row r="34" spans="2:7" ht="50.25" customHeight="1">
      <c r="B34" s="82">
        <v>5</v>
      </c>
      <c r="C34" s="20"/>
      <c r="D34" s="7"/>
      <c r="E34" s="7"/>
      <c r="F34" s="21"/>
      <c r="G34" s="100">
        <f>F34*D34</f>
        <v>0</v>
      </c>
    </row>
    <row r="35" spans="2:7" ht="66" customHeight="1">
      <c r="B35" s="116" t="s">
        <v>10</v>
      </c>
      <c r="C35" s="118"/>
      <c r="D35" s="118"/>
      <c r="E35" s="118"/>
      <c r="F35" s="80" t="s">
        <v>41</v>
      </c>
      <c r="G35" s="101"/>
    </row>
    <row r="36" spans="2:7" ht="66" customHeight="1" thickBot="1">
      <c r="B36" s="117"/>
      <c r="C36" s="119"/>
      <c r="D36" s="119"/>
      <c r="E36" s="119"/>
      <c r="F36" s="81" t="s">
        <v>42</v>
      </c>
      <c r="G36" s="102"/>
    </row>
    <row r="37" spans="2:7" ht="28.5" customHeight="1">
      <c r="B37" s="1" t="s">
        <v>7</v>
      </c>
      <c r="C37" s="2" t="s">
        <v>0</v>
      </c>
      <c r="D37" s="2" t="s">
        <v>1</v>
      </c>
      <c r="E37" s="2" t="s">
        <v>3</v>
      </c>
      <c r="F37" s="2" t="s">
        <v>4</v>
      </c>
      <c r="G37" s="3" t="s">
        <v>2</v>
      </c>
    </row>
    <row r="38" spans="2:7" ht="50.25" customHeight="1">
      <c r="B38" s="82">
        <v>6</v>
      </c>
      <c r="C38" s="20"/>
      <c r="D38" s="7"/>
      <c r="E38" s="7"/>
      <c r="F38" s="21"/>
      <c r="G38" s="100">
        <f>F38*D38</f>
        <v>0</v>
      </c>
    </row>
    <row r="39" spans="2:7" ht="66" customHeight="1">
      <c r="B39" s="116" t="s">
        <v>10</v>
      </c>
      <c r="C39" s="118"/>
      <c r="D39" s="118"/>
      <c r="E39" s="118"/>
      <c r="F39" s="80" t="s">
        <v>41</v>
      </c>
      <c r="G39" s="101"/>
    </row>
    <row r="40" spans="2:7" ht="66" customHeight="1" thickBot="1">
      <c r="B40" s="117"/>
      <c r="C40" s="119"/>
      <c r="D40" s="119"/>
      <c r="E40" s="119"/>
      <c r="F40" s="81" t="s">
        <v>42</v>
      </c>
      <c r="G40" s="102"/>
    </row>
    <row r="41" spans="2:7" ht="28.5" customHeight="1">
      <c r="B41" s="1" t="s">
        <v>7</v>
      </c>
      <c r="C41" s="2" t="s">
        <v>0</v>
      </c>
      <c r="D41" s="2" t="s">
        <v>1</v>
      </c>
      <c r="E41" s="2" t="s">
        <v>3</v>
      </c>
      <c r="F41" s="2" t="s">
        <v>4</v>
      </c>
      <c r="G41" s="3" t="s">
        <v>2</v>
      </c>
    </row>
    <row r="42" spans="2:7" ht="50.25" customHeight="1">
      <c r="B42" s="82">
        <v>7</v>
      </c>
      <c r="C42" s="20"/>
      <c r="D42" s="7"/>
      <c r="E42" s="7"/>
      <c r="F42" s="21"/>
      <c r="G42" s="100">
        <f>F42*D42</f>
        <v>0</v>
      </c>
    </row>
    <row r="43" spans="2:7" ht="66" customHeight="1">
      <c r="B43" s="116" t="s">
        <v>10</v>
      </c>
      <c r="C43" s="118"/>
      <c r="D43" s="118"/>
      <c r="E43" s="118"/>
      <c r="F43" s="80" t="s">
        <v>41</v>
      </c>
      <c r="G43" s="101"/>
    </row>
    <row r="44" spans="2:7" ht="66" customHeight="1" thickBot="1">
      <c r="B44" s="117"/>
      <c r="C44" s="119"/>
      <c r="D44" s="119"/>
      <c r="E44" s="119"/>
      <c r="F44" s="81" t="s">
        <v>42</v>
      </c>
      <c r="G44" s="102"/>
    </row>
    <row r="45" spans="2:7" ht="28.5" customHeight="1">
      <c r="B45" s="1" t="s">
        <v>7</v>
      </c>
      <c r="C45" s="2" t="s">
        <v>0</v>
      </c>
      <c r="D45" s="2" t="s">
        <v>1</v>
      </c>
      <c r="E45" s="2" t="s">
        <v>3</v>
      </c>
      <c r="F45" s="2" t="s">
        <v>4</v>
      </c>
      <c r="G45" s="3" t="s">
        <v>2</v>
      </c>
    </row>
    <row r="46" spans="2:7" ht="50.25" customHeight="1">
      <c r="B46" s="82">
        <v>8</v>
      </c>
      <c r="C46" s="20"/>
      <c r="D46" s="7"/>
      <c r="E46" s="7"/>
      <c r="F46" s="21"/>
      <c r="G46" s="100">
        <f>F46*D46</f>
        <v>0</v>
      </c>
    </row>
    <row r="47" spans="2:7" ht="66" customHeight="1">
      <c r="B47" s="116" t="s">
        <v>10</v>
      </c>
      <c r="C47" s="118"/>
      <c r="D47" s="118"/>
      <c r="E47" s="118"/>
      <c r="F47" s="80" t="s">
        <v>41</v>
      </c>
      <c r="G47" s="101"/>
    </row>
    <row r="48" spans="2:7" ht="66" customHeight="1" thickBot="1">
      <c r="B48" s="117"/>
      <c r="C48" s="119"/>
      <c r="D48" s="119"/>
      <c r="E48" s="119"/>
      <c r="F48" s="81" t="s">
        <v>42</v>
      </c>
      <c r="G48" s="102"/>
    </row>
    <row r="49" spans="2:7" ht="28.5" customHeight="1">
      <c r="B49" s="1" t="s">
        <v>7</v>
      </c>
      <c r="C49" s="2" t="s">
        <v>0</v>
      </c>
      <c r="D49" s="2" t="s">
        <v>1</v>
      </c>
      <c r="E49" s="2" t="s">
        <v>3</v>
      </c>
      <c r="F49" s="2" t="s">
        <v>4</v>
      </c>
      <c r="G49" s="3" t="s">
        <v>2</v>
      </c>
    </row>
    <row r="50" spans="2:7" ht="50.25" customHeight="1">
      <c r="B50" s="82">
        <v>9</v>
      </c>
      <c r="C50" s="20"/>
      <c r="D50" s="7"/>
      <c r="E50" s="7"/>
      <c r="F50" s="21"/>
      <c r="G50" s="100">
        <f>F50*D50</f>
        <v>0</v>
      </c>
    </row>
    <row r="51" spans="2:7" ht="66" customHeight="1">
      <c r="B51" s="116" t="s">
        <v>10</v>
      </c>
      <c r="C51" s="118"/>
      <c r="D51" s="118"/>
      <c r="E51" s="118"/>
      <c r="F51" s="80" t="s">
        <v>41</v>
      </c>
      <c r="G51" s="101"/>
    </row>
    <row r="52" spans="2:7" ht="66" customHeight="1" thickBot="1">
      <c r="B52" s="117"/>
      <c r="C52" s="119"/>
      <c r="D52" s="119"/>
      <c r="E52" s="119"/>
      <c r="F52" s="81" t="s">
        <v>42</v>
      </c>
      <c r="G52" s="102"/>
    </row>
    <row r="53" spans="2:7" ht="28.5" customHeight="1">
      <c r="B53" s="1" t="s">
        <v>7</v>
      </c>
      <c r="C53" s="2" t="s">
        <v>0</v>
      </c>
      <c r="D53" s="2" t="s">
        <v>1</v>
      </c>
      <c r="E53" s="2" t="s">
        <v>3</v>
      </c>
      <c r="F53" s="2" t="s">
        <v>4</v>
      </c>
      <c r="G53" s="3" t="s">
        <v>2</v>
      </c>
    </row>
    <row r="54" spans="2:7" ht="50.25" customHeight="1">
      <c r="B54" s="82">
        <v>10</v>
      </c>
      <c r="C54" s="20"/>
      <c r="D54" s="7"/>
      <c r="E54" s="7"/>
      <c r="F54" s="21"/>
      <c r="G54" s="100">
        <f>F54*D54</f>
        <v>0</v>
      </c>
    </row>
    <row r="55" spans="2:7" ht="66" customHeight="1">
      <c r="B55" s="116" t="s">
        <v>10</v>
      </c>
      <c r="C55" s="118"/>
      <c r="D55" s="118"/>
      <c r="E55" s="118"/>
      <c r="F55" s="80" t="s">
        <v>41</v>
      </c>
      <c r="G55" s="101"/>
    </row>
    <row r="56" spans="2:7" ht="66" customHeight="1" thickBot="1">
      <c r="B56" s="117"/>
      <c r="C56" s="119"/>
      <c r="D56" s="119"/>
      <c r="E56" s="119"/>
      <c r="F56" s="81" t="s">
        <v>42</v>
      </c>
      <c r="G56" s="102"/>
    </row>
    <row r="57" spans="2:7" ht="28.5" customHeight="1" hidden="1">
      <c r="B57" s="1" t="s">
        <v>7</v>
      </c>
      <c r="C57" s="2" t="s">
        <v>0</v>
      </c>
      <c r="D57" s="2" t="s">
        <v>1</v>
      </c>
      <c r="E57" s="2" t="s">
        <v>3</v>
      </c>
      <c r="F57" s="2" t="s">
        <v>4</v>
      </c>
      <c r="G57" s="3" t="s">
        <v>2</v>
      </c>
    </row>
    <row r="58" spans="2:7" ht="50.25" customHeight="1" hidden="1">
      <c r="B58" s="82">
        <v>11</v>
      </c>
      <c r="C58" s="20"/>
      <c r="D58" s="7"/>
      <c r="E58" s="7"/>
      <c r="F58" s="21"/>
      <c r="G58" s="100">
        <f>F58*D58</f>
        <v>0</v>
      </c>
    </row>
    <row r="59" spans="2:7" ht="66" customHeight="1" hidden="1">
      <c r="B59" s="116" t="s">
        <v>10</v>
      </c>
      <c r="C59" s="118"/>
      <c r="D59" s="118"/>
      <c r="E59" s="118"/>
      <c r="F59" s="80" t="s">
        <v>41</v>
      </c>
      <c r="G59" s="101"/>
    </row>
    <row r="60" spans="2:7" ht="66" customHeight="1" hidden="1" thickBot="1">
      <c r="B60" s="117"/>
      <c r="C60" s="119"/>
      <c r="D60" s="119"/>
      <c r="E60" s="119"/>
      <c r="F60" s="81" t="s">
        <v>42</v>
      </c>
      <c r="G60" s="102"/>
    </row>
    <row r="61" spans="2:7" ht="28.5" customHeight="1" hidden="1">
      <c r="B61" s="1" t="s">
        <v>7</v>
      </c>
      <c r="C61" s="2" t="s">
        <v>0</v>
      </c>
      <c r="D61" s="2" t="s">
        <v>1</v>
      </c>
      <c r="E61" s="2" t="s">
        <v>3</v>
      </c>
      <c r="F61" s="2" t="s">
        <v>4</v>
      </c>
      <c r="G61" s="3" t="s">
        <v>2</v>
      </c>
    </row>
    <row r="62" spans="2:7" ht="50.25" customHeight="1" hidden="1">
      <c r="B62" s="82">
        <v>12</v>
      </c>
      <c r="C62" s="20"/>
      <c r="D62" s="7"/>
      <c r="E62" s="7"/>
      <c r="F62" s="21"/>
      <c r="G62" s="100">
        <f>F62*D62</f>
        <v>0</v>
      </c>
    </row>
    <row r="63" spans="2:7" ht="66" customHeight="1" hidden="1">
      <c r="B63" s="116" t="s">
        <v>10</v>
      </c>
      <c r="C63" s="118"/>
      <c r="D63" s="118"/>
      <c r="E63" s="118"/>
      <c r="F63" s="80" t="s">
        <v>41</v>
      </c>
      <c r="G63" s="101"/>
    </row>
    <row r="64" spans="2:7" ht="66" customHeight="1" hidden="1" thickBot="1">
      <c r="B64" s="117"/>
      <c r="C64" s="119"/>
      <c r="D64" s="119"/>
      <c r="E64" s="119"/>
      <c r="F64" s="81" t="s">
        <v>42</v>
      </c>
      <c r="G64" s="102"/>
    </row>
    <row r="65" spans="2:7" ht="28.5" customHeight="1" hidden="1">
      <c r="B65" s="1" t="s">
        <v>7</v>
      </c>
      <c r="C65" s="2" t="s">
        <v>0</v>
      </c>
      <c r="D65" s="2" t="s">
        <v>1</v>
      </c>
      <c r="E65" s="2" t="s">
        <v>3</v>
      </c>
      <c r="F65" s="2" t="s">
        <v>4</v>
      </c>
      <c r="G65" s="3" t="s">
        <v>2</v>
      </c>
    </row>
    <row r="66" spans="2:7" ht="50.25" customHeight="1" hidden="1">
      <c r="B66" s="82">
        <v>13</v>
      </c>
      <c r="C66" s="20"/>
      <c r="D66" s="7"/>
      <c r="E66" s="7"/>
      <c r="F66" s="21"/>
      <c r="G66" s="100">
        <f>F66*D66</f>
        <v>0</v>
      </c>
    </row>
    <row r="67" spans="2:7" ht="66" customHeight="1" hidden="1">
      <c r="B67" s="116" t="s">
        <v>10</v>
      </c>
      <c r="C67" s="118"/>
      <c r="D67" s="118"/>
      <c r="E67" s="118"/>
      <c r="F67" s="80" t="s">
        <v>41</v>
      </c>
      <c r="G67" s="101"/>
    </row>
    <row r="68" spans="2:7" ht="66" customHeight="1" hidden="1" thickBot="1">
      <c r="B68" s="117"/>
      <c r="C68" s="119"/>
      <c r="D68" s="119"/>
      <c r="E68" s="119"/>
      <c r="F68" s="81" t="s">
        <v>42</v>
      </c>
      <c r="G68" s="102"/>
    </row>
    <row r="69" spans="2:7" ht="28.5" customHeight="1" hidden="1">
      <c r="B69" s="1" t="s">
        <v>7</v>
      </c>
      <c r="C69" s="2" t="s">
        <v>0</v>
      </c>
      <c r="D69" s="2" t="s">
        <v>1</v>
      </c>
      <c r="E69" s="2" t="s">
        <v>3</v>
      </c>
      <c r="F69" s="2" t="s">
        <v>4</v>
      </c>
      <c r="G69" s="3" t="s">
        <v>2</v>
      </c>
    </row>
    <row r="70" spans="2:7" ht="50.25" customHeight="1" hidden="1">
      <c r="B70" s="82">
        <v>14</v>
      </c>
      <c r="C70" s="20"/>
      <c r="D70" s="7"/>
      <c r="E70" s="7"/>
      <c r="F70" s="21"/>
      <c r="G70" s="100">
        <f>F70*D70</f>
        <v>0</v>
      </c>
    </row>
    <row r="71" spans="2:7" ht="66" customHeight="1" hidden="1">
      <c r="B71" s="116" t="s">
        <v>10</v>
      </c>
      <c r="C71" s="118"/>
      <c r="D71" s="118"/>
      <c r="E71" s="118"/>
      <c r="F71" s="80" t="s">
        <v>41</v>
      </c>
      <c r="G71" s="101"/>
    </row>
    <row r="72" spans="2:7" ht="66" customHeight="1" hidden="1" thickBot="1">
      <c r="B72" s="117"/>
      <c r="C72" s="119"/>
      <c r="D72" s="119"/>
      <c r="E72" s="119"/>
      <c r="F72" s="81" t="s">
        <v>42</v>
      </c>
      <c r="G72" s="102"/>
    </row>
    <row r="73" spans="2:7" ht="28.5" customHeight="1" hidden="1">
      <c r="B73" s="1" t="s">
        <v>7</v>
      </c>
      <c r="C73" s="2" t="s">
        <v>0</v>
      </c>
      <c r="D73" s="2" t="s">
        <v>1</v>
      </c>
      <c r="E73" s="2" t="s">
        <v>3</v>
      </c>
      <c r="F73" s="2" t="s">
        <v>4</v>
      </c>
      <c r="G73" s="3" t="s">
        <v>2</v>
      </c>
    </row>
    <row r="74" spans="2:7" ht="50.25" customHeight="1" hidden="1">
      <c r="B74" s="82">
        <v>15</v>
      </c>
      <c r="C74" s="20"/>
      <c r="D74" s="7"/>
      <c r="E74" s="7"/>
      <c r="F74" s="21"/>
      <c r="G74" s="100">
        <f>F74*D74</f>
        <v>0</v>
      </c>
    </row>
    <row r="75" spans="2:7" ht="66" customHeight="1" hidden="1">
      <c r="B75" s="116" t="s">
        <v>10</v>
      </c>
      <c r="C75" s="118"/>
      <c r="D75" s="118"/>
      <c r="E75" s="118"/>
      <c r="F75" s="80" t="s">
        <v>41</v>
      </c>
      <c r="G75" s="101"/>
    </row>
    <row r="76" spans="2:7" ht="66" customHeight="1" hidden="1" thickBot="1">
      <c r="B76" s="117"/>
      <c r="C76" s="119"/>
      <c r="D76" s="119"/>
      <c r="E76" s="119"/>
      <c r="F76" s="81" t="s">
        <v>42</v>
      </c>
      <c r="G76" s="102"/>
    </row>
    <row r="77" spans="2:7" ht="28.5" customHeight="1" hidden="1">
      <c r="B77" s="1" t="s">
        <v>7</v>
      </c>
      <c r="C77" s="2" t="s">
        <v>0</v>
      </c>
      <c r="D77" s="2" t="s">
        <v>1</v>
      </c>
      <c r="E77" s="2" t="s">
        <v>3</v>
      </c>
      <c r="F77" s="2" t="s">
        <v>4</v>
      </c>
      <c r="G77" s="3" t="s">
        <v>2</v>
      </c>
    </row>
    <row r="78" spans="2:7" ht="50.25" customHeight="1" hidden="1">
      <c r="B78" s="82">
        <v>16</v>
      </c>
      <c r="C78" s="20"/>
      <c r="D78" s="7"/>
      <c r="E78" s="7"/>
      <c r="F78" s="21"/>
      <c r="G78" s="100">
        <f>F78*D78</f>
        <v>0</v>
      </c>
    </row>
    <row r="79" spans="2:7" ht="66" customHeight="1" hidden="1">
      <c r="B79" s="116" t="s">
        <v>10</v>
      </c>
      <c r="C79" s="118"/>
      <c r="D79" s="118"/>
      <c r="E79" s="118"/>
      <c r="F79" s="80" t="s">
        <v>41</v>
      </c>
      <c r="G79" s="101"/>
    </row>
    <row r="80" spans="2:7" ht="66" customHeight="1" hidden="1" thickBot="1">
      <c r="B80" s="117"/>
      <c r="C80" s="119"/>
      <c r="D80" s="119"/>
      <c r="E80" s="119"/>
      <c r="F80" s="81" t="s">
        <v>42</v>
      </c>
      <c r="G80" s="102"/>
    </row>
    <row r="81" spans="2:7" ht="28.5" customHeight="1" hidden="1">
      <c r="B81" s="1" t="s">
        <v>7</v>
      </c>
      <c r="C81" s="2" t="s">
        <v>0</v>
      </c>
      <c r="D81" s="2" t="s">
        <v>1</v>
      </c>
      <c r="E81" s="2" t="s">
        <v>3</v>
      </c>
      <c r="F81" s="2" t="s">
        <v>4</v>
      </c>
      <c r="G81" s="3" t="s">
        <v>2</v>
      </c>
    </row>
    <row r="82" spans="2:7" ht="50.25" customHeight="1" hidden="1">
      <c r="B82" s="82">
        <v>17</v>
      </c>
      <c r="C82" s="20"/>
      <c r="D82" s="7"/>
      <c r="E82" s="7"/>
      <c r="F82" s="21"/>
      <c r="G82" s="100">
        <f>F82*D82</f>
        <v>0</v>
      </c>
    </row>
    <row r="83" spans="2:7" ht="66" customHeight="1" hidden="1">
      <c r="B83" s="116" t="s">
        <v>10</v>
      </c>
      <c r="C83" s="118"/>
      <c r="D83" s="118"/>
      <c r="E83" s="118"/>
      <c r="F83" s="80" t="s">
        <v>41</v>
      </c>
      <c r="G83" s="101"/>
    </row>
    <row r="84" spans="2:7" ht="66" customHeight="1" hidden="1" thickBot="1">
      <c r="B84" s="117"/>
      <c r="C84" s="119"/>
      <c r="D84" s="119"/>
      <c r="E84" s="119"/>
      <c r="F84" s="81" t="s">
        <v>42</v>
      </c>
      <c r="G84" s="102"/>
    </row>
    <row r="85" spans="2:7" ht="28.5" customHeight="1" hidden="1">
      <c r="B85" s="1" t="s">
        <v>7</v>
      </c>
      <c r="C85" s="2" t="s">
        <v>0</v>
      </c>
      <c r="D85" s="2" t="s">
        <v>1</v>
      </c>
      <c r="E85" s="2" t="s">
        <v>3</v>
      </c>
      <c r="F85" s="2" t="s">
        <v>4</v>
      </c>
      <c r="G85" s="3" t="s">
        <v>2</v>
      </c>
    </row>
    <row r="86" spans="2:7" ht="50.25" customHeight="1" hidden="1">
      <c r="B86" s="82">
        <v>18</v>
      </c>
      <c r="C86" s="20"/>
      <c r="D86" s="7"/>
      <c r="E86" s="7"/>
      <c r="F86" s="21"/>
      <c r="G86" s="100">
        <f>F86*D86</f>
        <v>0</v>
      </c>
    </row>
    <row r="87" spans="2:7" ht="66" customHeight="1" hidden="1">
      <c r="B87" s="116" t="s">
        <v>10</v>
      </c>
      <c r="C87" s="118"/>
      <c r="D87" s="118"/>
      <c r="E87" s="118"/>
      <c r="F87" s="80" t="s">
        <v>41</v>
      </c>
      <c r="G87" s="101"/>
    </row>
    <row r="88" spans="2:7" ht="66" customHeight="1" hidden="1" thickBot="1">
      <c r="B88" s="117"/>
      <c r="C88" s="119"/>
      <c r="D88" s="119"/>
      <c r="E88" s="119"/>
      <c r="F88" s="81" t="s">
        <v>42</v>
      </c>
      <c r="G88" s="102"/>
    </row>
    <row r="89" spans="2:7" ht="28.5" customHeight="1" hidden="1">
      <c r="B89" s="1" t="s">
        <v>7</v>
      </c>
      <c r="C89" s="2" t="s">
        <v>0</v>
      </c>
      <c r="D89" s="2" t="s">
        <v>1</v>
      </c>
      <c r="E89" s="2" t="s">
        <v>3</v>
      </c>
      <c r="F89" s="2" t="s">
        <v>4</v>
      </c>
      <c r="G89" s="3" t="s">
        <v>2</v>
      </c>
    </row>
    <row r="90" spans="2:7" ht="50.25" customHeight="1" hidden="1">
      <c r="B90" s="82">
        <v>19</v>
      </c>
      <c r="C90" s="20"/>
      <c r="D90" s="7"/>
      <c r="E90" s="7"/>
      <c r="F90" s="21"/>
      <c r="G90" s="100">
        <f>F90*D90</f>
        <v>0</v>
      </c>
    </row>
    <row r="91" spans="2:7" ht="66" customHeight="1" hidden="1">
      <c r="B91" s="116" t="s">
        <v>10</v>
      </c>
      <c r="C91" s="118"/>
      <c r="D91" s="118"/>
      <c r="E91" s="118"/>
      <c r="F91" s="80" t="s">
        <v>41</v>
      </c>
      <c r="G91" s="101"/>
    </row>
    <row r="92" spans="2:7" ht="66" customHeight="1" hidden="1" thickBot="1">
      <c r="B92" s="117"/>
      <c r="C92" s="119"/>
      <c r="D92" s="119"/>
      <c r="E92" s="119"/>
      <c r="F92" s="81" t="s">
        <v>42</v>
      </c>
      <c r="G92" s="102"/>
    </row>
    <row r="93" spans="2:7" ht="28.5" customHeight="1" hidden="1">
      <c r="B93" s="1" t="s">
        <v>7</v>
      </c>
      <c r="C93" s="2" t="s">
        <v>0</v>
      </c>
      <c r="D93" s="2" t="s">
        <v>1</v>
      </c>
      <c r="E93" s="2" t="s">
        <v>3</v>
      </c>
      <c r="F93" s="2" t="s">
        <v>4</v>
      </c>
      <c r="G93" s="3" t="s">
        <v>2</v>
      </c>
    </row>
    <row r="94" spans="2:7" ht="50.25" customHeight="1" hidden="1">
      <c r="B94" s="82">
        <v>20</v>
      </c>
      <c r="C94" s="20"/>
      <c r="D94" s="7"/>
      <c r="E94" s="7"/>
      <c r="F94" s="21"/>
      <c r="G94" s="100">
        <f>F94*D94</f>
        <v>0</v>
      </c>
    </row>
    <row r="95" spans="2:7" ht="66" customHeight="1" hidden="1">
      <c r="B95" s="116" t="s">
        <v>10</v>
      </c>
      <c r="C95" s="118"/>
      <c r="D95" s="118"/>
      <c r="E95" s="118"/>
      <c r="F95" s="80" t="s">
        <v>41</v>
      </c>
      <c r="G95" s="101"/>
    </row>
    <row r="96" spans="2:7" ht="66" customHeight="1" hidden="1" thickBot="1">
      <c r="B96" s="117"/>
      <c r="C96" s="119"/>
      <c r="D96" s="119"/>
      <c r="E96" s="119"/>
      <c r="F96" s="81" t="s">
        <v>42</v>
      </c>
      <c r="G96" s="102"/>
    </row>
  </sheetData>
  <sheetProtection/>
  <mergeCells count="46">
    <mergeCell ref="B83:B84"/>
    <mergeCell ref="C83:E84"/>
    <mergeCell ref="B47:B48"/>
    <mergeCell ref="C47:E48"/>
    <mergeCell ref="B75:B76"/>
    <mergeCell ref="C75:E76"/>
    <mergeCell ref="B79:B80"/>
    <mergeCell ref="C79:E80"/>
    <mergeCell ref="C51:E52"/>
    <mergeCell ref="B55:B56"/>
    <mergeCell ref="B23:B24"/>
    <mergeCell ref="C23:E24"/>
    <mergeCell ref="B27:B28"/>
    <mergeCell ref="C27:E28"/>
    <mergeCell ref="B87:B88"/>
    <mergeCell ref="C87:E88"/>
    <mergeCell ref="B71:B72"/>
    <mergeCell ref="C71:E72"/>
    <mergeCell ref="B51:B52"/>
    <mergeCell ref="B39:B40"/>
    <mergeCell ref="B91:B92"/>
    <mergeCell ref="C91:E92"/>
    <mergeCell ref="B95:B96"/>
    <mergeCell ref="C95:E96"/>
    <mergeCell ref="B59:B60"/>
    <mergeCell ref="C59:E60"/>
    <mergeCell ref="B63:B64"/>
    <mergeCell ref="C63:E64"/>
    <mergeCell ref="B67:B68"/>
    <mergeCell ref="C67:E68"/>
    <mergeCell ref="C55:E56"/>
    <mergeCell ref="B31:B32"/>
    <mergeCell ref="C31:E32"/>
    <mergeCell ref="B35:B36"/>
    <mergeCell ref="C35:E36"/>
    <mergeCell ref="C39:E40"/>
    <mergeCell ref="B43:B44"/>
    <mergeCell ref="C43:E44"/>
    <mergeCell ref="G5:G6"/>
    <mergeCell ref="D9:F9"/>
    <mergeCell ref="B19:B20"/>
    <mergeCell ref="C19:E20"/>
    <mergeCell ref="B5:B6"/>
    <mergeCell ref="C5:F6"/>
    <mergeCell ref="D7:E8"/>
    <mergeCell ref="D10:F10"/>
  </mergeCells>
  <conditionalFormatting sqref="G18">
    <cfRule type="expression" priority="73" dxfId="0">
      <formula>G18&lt;&gt;(G19+G20)</formula>
    </cfRule>
  </conditionalFormatting>
  <conditionalFormatting sqref="G18">
    <cfRule type="expression" priority="57" dxfId="0">
      <formula>G18&lt;&gt;(G19+G20)</formula>
    </cfRule>
  </conditionalFormatting>
  <conditionalFormatting sqref="G22">
    <cfRule type="expression" priority="39" dxfId="0">
      <formula>G22&lt;&gt;(G23+G24)</formula>
    </cfRule>
  </conditionalFormatting>
  <conditionalFormatting sqref="G22">
    <cfRule type="expression" priority="38" dxfId="0">
      <formula>G22&lt;&gt;(G23+G24)</formula>
    </cfRule>
  </conditionalFormatting>
  <conditionalFormatting sqref="G26">
    <cfRule type="expression" priority="37" dxfId="0">
      <formula>G26&lt;&gt;(G27+G28)</formula>
    </cfRule>
  </conditionalFormatting>
  <conditionalFormatting sqref="G26">
    <cfRule type="expression" priority="36" dxfId="0">
      <formula>G26&lt;&gt;(G27+G28)</formula>
    </cfRule>
  </conditionalFormatting>
  <conditionalFormatting sqref="G30">
    <cfRule type="expression" priority="35" dxfId="0">
      <formula>G30&lt;&gt;(G31+G32)</formula>
    </cfRule>
  </conditionalFormatting>
  <conditionalFormatting sqref="G30">
    <cfRule type="expression" priority="34" dxfId="0">
      <formula>G30&lt;&gt;(G31+G32)</formula>
    </cfRule>
  </conditionalFormatting>
  <conditionalFormatting sqref="G34">
    <cfRule type="expression" priority="33" dxfId="0">
      <formula>G34&lt;&gt;(G35+G36)</formula>
    </cfRule>
  </conditionalFormatting>
  <conditionalFormatting sqref="G34">
    <cfRule type="expression" priority="32" dxfId="0">
      <formula>G34&lt;&gt;(G35+G36)</formula>
    </cfRule>
  </conditionalFormatting>
  <conditionalFormatting sqref="G38">
    <cfRule type="expression" priority="31" dxfId="0">
      <formula>G38&lt;&gt;(G39+G40)</formula>
    </cfRule>
  </conditionalFormatting>
  <conditionalFormatting sqref="G38">
    <cfRule type="expression" priority="30" dxfId="0">
      <formula>G38&lt;&gt;(G39+G40)</formula>
    </cfRule>
  </conditionalFormatting>
  <conditionalFormatting sqref="G42">
    <cfRule type="expression" priority="29" dxfId="0">
      <formula>G42&lt;&gt;(G43+G44)</formula>
    </cfRule>
  </conditionalFormatting>
  <conditionalFormatting sqref="G42">
    <cfRule type="expression" priority="28" dxfId="0">
      <formula>G42&lt;&gt;(G43+G44)</formula>
    </cfRule>
  </conditionalFormatting>
  <conditionalFormatting sqref="G46">
    <cfRule type="expression" priority="27" dxfId="0">
      <formula>G46&lt;&gt;(G47+G48)</formula>
    </cfRule>
  </conditionalFormatting>
  <conditionalFormatting sqref="G46">
    <cfRule type="expression" priority="26" dxfId="0">
      <formula>G46&lt;&gt;(G47+G48)</formula>
    </cfRule>
  </conditionalFormatting>
  <conditionalFormatting sqref="G50">
    <cfRule type="expression" priority="25" dxfId="0">
      <formula>G50&lt;&gt;(G51+G52)</formula>
    </cfRule>
  </conditionalFormatting>
  <conditionalFormatting sqref="G50">
    <cfRule type="expression" priority="24" dxfId="0">
      <formula>G50&lt;&gt;(G51+G52)</formula>
    </cfRule>
  </conditionalFormatting>
  <conditionalFormatting sqref="G54">
    <cfRule type="expression" priority="23" dxfId="0">
      <formula>G54&lt;&gt;(G55+G56)</formula>
    </cfRule>
  </conditionalFormatting>
  <conditionalFormatting sqref="G54">
    <cfRule type="expression" priority="22" dxfId="0">
      <formula>G54&lt;&gt;(G55+G56)</formula>
    </cfRule>
  </conditionalFormatting>
  <conditionalFormatting sqref="G58">
    <cfRule type="expression" priority="21" dxfId="0">
      <formula>G58&lt;&gt;(G59+G60)</formula>
    </cfRule>
  </conditionalFormatting>
  <conditionalFormatting sqref="G58">
    <cfRule type="expression" priority="20" dxfId="0">
      <formula>G58&lt;&gt;(G59+G60)</formula>
    </cfRule>
  </conditionalFormatting>
  <conditionalFormatting sqref="G62">
    <cfRule type="expression" priority="19" dxfId="0">
      <formula>G62&lt;&gt;(G63+G64)</formula>
    </cfRule>
  </conditionalFormatting>
  <conditionalFormatting sqref="G62">
    <cfRule type="expression" priority="18" dxfId="0">
      <formula>G62&lt;&gt;(G63+G64)</formula>
    </cfRule>
  </conditionalFormatting>
  <conditionalFormatting sqref="G66">
    <cfRule type="expression" priority="17" dxfId="0">
      <formula>G66&lt;&gt;(G67+G68)</formula>
    </cfRule>
  </conditionalFormatting>
  <conditionalFormatting sqref="G66">
    <cfRule type="expression" priority="16" dxfId="0">
      <formula>G66&lt;&gt;(G67+G68)</formula>
    </cfRule>
  </conditionalFormatting>
  <conditionalFormatting sqref="G70">
    <cfRule type="expression" priority="15" dxfId="0">
      <formula>G70&lt;&gt;(G71+G72)</formula>
    </cfRule>
  </conditionalFormatting>
  <conditionalFormatting sqref="G70">
    <cfRule type="expression" priority="14" dxfId="0">
      <formula>G70&lt;&gt;(G71+G72)</formula>
    </cfRule>
  </conditionalFormatting>
  <conditionalFormatting sqref="G74">
    <cfRule type="expression" priority="13" dxfId="0">
      <formula>G74&lt;&gt;(G75+G76)</formula>
    </cfRule>
  </conditionalFormatting>
  <conditionalFormatting sqref="G74">
    <cfRule type="expression" priority="12" dxfId="0">
      <formula>G74&lt;&gt;(G75+G76)</formula>
    </cfRule>
  </conditionalFormatting>
  <conditionalFormatting sqref="G78">
    <cfRule type="expression" priority="11" dxfId="0">
      <formula>G78&lt;&gt;(G79+G80)</formula>
    </cfRule>
  </conditionalFormatting>
  <conditionalFormatting sqref="G78">
    <cfRule type="expression" priority="10" dxfId="0">
      <formula>G78&lt;&gt;(G79+G80)</formula>
    </cfRule>
  </conditionalFormatting>
  <conditionalFormatting sqref="G82">
    <cfRule type="expression" priority="9" dxfId="0">
      <formula>G82&lt;&gt;(G83+G84)</formula>
    </cfRule>
  </conditionalFormatting>
  <conditionalFormatting sqref="G82">
    <cfRule type="expression" priority="8" dxfId="0">
      <formula>G82&lt;&gt;(G83+G84)</formula>
    </cfRule>
  </conditionalFormatting>
  <conditionalFormatting sqref="G86">
    <cfRule type="expression" priority="7" dxfId="0">
      <formula>G86&lt;&gt;(G87+G88)</formula>
    </cfRule>
  </conditionalFormatting>
  <conditionalFormatting sqref="G86">
    <cfRule type="expression" priority="6" dxfId="0">
      <formula>G86&lt;&gt;(G87+G88)</formula>
    </cfRule>
  </conditionalFormatting>
  <conditionalFormatting sqref="G90">
    <cfRule type="expression" priority="5" dxfId="0">
      <formula>G90&lt;&gt;(G91+G92)</formula>
    </cfRule>
  </conditionalFormatting>
  <conditionalFormatting sqref="G90">
    <cfRule type="expression" priority="4" dxfId="0">
      <formula>G90&lt;&gt;(G91+G92)</formula>
    </cfRule>
  </conditionalFormatting>
  <conditionalFormatting sqref="G94">
    <cfRule type="expression" priority="3" dxfId="0">
      <formula>G94&lt;&gt;(G95+G96)</formula>
    </cfRule>
  </conditionalFormatting>
  <conditionalFormatting sqref="G94">
    <cfRule type="expression" priority="2" dxfId="0">
      <formula>G94&lt;&gt;(G95+G96)</formula>
    </cfRule>
  </conditionalFormatting>
  <conditionalFormatting sqref="G9">
    <cfRule type="expression" priority="1" dxfId="0" stopIfTrue="1">
      <formula>$G$9&gt;500000</formula>
    </cfRule>
  </conditionalFormatting>
  <dataValidations count="3">
    <dataValidation errorStyle="warning" operator="lessThanOrEqual" allowBlank="1" showInputMessage="1" showErrorMessage="1" errorTitle="Maksymalna liczba znaków: 2000" sqref="C19:E20 C23:E24 C27:E28 C31:E32 C35:E36 C39:E40 C43:E44 C47:E48 C51:E52 C55:E56 C59:E60 C63:E64 C67:E68 C71:E72 C75:E76 C79:E80 C83:E84 C87:E88 C91:E92 C95:E96"/>
    <dataValidation operator="lessThanOrEqual" errorTitle="Zbyt duża liczba znaków" sqref="C18 C22 C26 C30 C34 C38 C42 C46 C50 C54 C58 C62 C66 C70 C74 C78 C82 C86 C90 C94"/>
    <dataValidation errorStyle="warning" type="custom" allowBlank="1" showInputMessage="1" showErrorMessage="1" errorTitle="UWAGA!" error="Wartość przekroczyła 500 000 zł" sqref="G9">
      <formula1>G9&gt;500000</formula1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"/>
  <sheetViews>
    <sheetView zoomScalePageLayoutView="0" workbookViewId="0" topLeftCell="A1">
      <selection activeCell="G18" sqref="G18"/>
    </sheetView>
  </sheetViews>
  <sheetFormatPr defaultColWidth="8.796875" defaultRowHeight="14.25"/>
  <sheetData>
    <row r="1" spans="2:6" ht="15">
      <c r="B1" s="88" t="s">
        <v>48</v>
      </c>
      <c r="C1" s="87"/>
      <c r="D1" s="87"/>
      <c r="E1" s="87"/>
      <c r="F1" s="87"/>
    </row>
    <row r="3" spans="1:2" ht="14.25">
      <c r="A3" s="86" t="s">
        <v>62</v>
      </c>
      <c r="B3" t="s">
        <v>43</v>
      </c>
    </row>
    <row r="4" spans="1:2" ht="14.25">
      <c r="A4" s="86" t="s">
        <v>63</v>
      </c>
      <c r="B4" t="s">
        <v>53</v>
      </c>
    </row>
    <row r="5" spans="1:2" ht="14.25">
      <c r="A5" s="86" t="s">
        <v>64</v>
      </c>
      <c r="B5" t="s">
        <v>44</v>
      </c>
    </row>
    <row r="6" spans="1:2" ht="14.25">
      <c r="A6" s="86" t="s">
        <v>65</v>
      </c>
      <c r="B6" t="s">
        <v>75</v>
      </c>
    </row>
    <row r="7" spans="1:2" ht="15">
      <c r="A7" s="86" t="s">
        <v>66</v>
      </c>
      <c r="B7" s="85" t="s">
        <v>47</v>
      </c>
    </row>
    <row r="8" spans="1:2" ht="15">
      <c r="A8" s="86" t="s">
        <v>67</v>
      </c>
      <c r="B8" s="85" t="s">
        <v>58</v>
      </c>
    </row>
    <row r="9" spans="1:2" ht="15">
      <c r="A9" s="86" t="s">
        <v>68</v>
      </c>
      <c r="B9" s="99" t="s">
        <v>59</v>
      </c>
    </row>
    <row r="10" spans="1:2" ht="15">
      <c r="A10" s="86" t="s">
        <v>69</v>
      </c>
      <c r="B10" s="99" t="s">
        <v>60</v>
      </c>
    </row>
    <row r="11" spans="1:2" ht="15">
      <c r="A11" s="86" t="s">
        <v>70</v>
      </c>
      <c r="B11" s="85" t="s">
        <v>45</v>
      </c>
    </row>
    <row r="12" spans="1:2" ht="15">
      <c r="A12" s="86" t="s">
        <v>71</v>
      </c>
      <c r="B12" s="85" t="s">
        <v>46</v>
      </c>
    </row>
    <row r="13" spans="1:2" ht="15">
      <c r="A13" s="86" t="s">
        <v>72</v>
      </c>
      <c r="B13" s="85" t="s">
        <v>52</v>
      </c>
    </row>
    <row r="14" spans="1:2" ht="14.25">
      <c r="A14" s="86"/>
      <c r="B14" s="99"/>
    </row>
    <row r="15" spans="1:2" ht="14.25">
      <c r="A15" s="86"/>
      <c r="B15" s="9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J10"/>
  <sheetViews>
    <sheetView zoomScalePageLayoutView="0" workbookViewId="0" topLeftCell="A1">
      <selection activeCell="K18" sqref="K18"/>
    </sheetView>
  </sheetViews>
  <sheetFormatPr defaultColWidth="8.796875" defaultRowHeight="14.25"/>
  <cols>
    <col min="1" max="1" width="4" style="0" customWidth="1"/>
    <col min="2" max="2" width="21" style="0" customWidth="1"/>
    <col min="3" max="3" width="11.8984375" style="0" customWidth="1"/>
    <col min="4" max="4" width="13.09765625" style="0" bestFit="1" customWidth="1"/>
  </cols>
  <sheetData>
    <row r="1" ht="15">
      <c r="B1" s="95" t="s">
        <v>57</v>
      </c>
    </row>
    <row r="3" spans="2:10" ht="43.5" customHeight="1">
      <c r="B3" s="120" t="s">
        <v>73</v>
      </c>
      <c r="C3" s="120"/>
      <c r="D3" s="120"/>
      <c r="E3" s="120"/>
      <c r="F3" s="120"/>
      <c r="G3" s="120"/>
      <c r="H3" s="120"/>
      <c r="I3" s="120"/>
      <c r="J3" s="120"/>
    </row>
    <row r="5" spans="2:4" ht="14.25">
      <c r="B5" t="s">
        <v>54</v>
      </c>
      <c r="D5" s="98">
        <v>800000</v>
      </c>
    </row>
    <row r="6" spans="2:4" ht="14.25">
      <c r="B6" t="s">
        <v>55</v>
      </c>
      <c r="D6" s="96">
        <f>0.1*D5</f>
        <v>80000</v>
      </c>
    </row>
    <row r="7" spans="2:4" ht="15">
      <c r="B7" t="s">
        <v>56</v>
      </c>
      <c r="D7" s="97">
        <f>SUM(D5:D6)</f>
        <v>880000</v>
      </c>
    </row>
    <row r="9" ht="14.25">
      <c r="B9" t="s">
        <v>74</v>
      </c>
    </row>
    <row r="10" ht="15">
      <c r="B10" t="s">
        <v>61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01.25" customHeight="1" thickBot="1">
      <c r="B2" s="43" t="s">
        <v>13</v>
      </c>
      <c r="C2" s="135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B12" sqref="B12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mnowak</dc:creator>
  <cp:keywords/>
  <dc:description/>
  <cp:lastModifiedBy>Krzysztof Kryś</cp:lastModifiedBy>
  <cp:lastPrinted>2023-06-07T12:07:58Z</cp:lastPrinted>
  <dcterms:created xsi:type="dcterms:W3CDTF">2017-03-06T11:23:18Z</dcterms:created>
  <dcterms:modified xsi:type="dcterms:W3CDTF">2023-06-14T04:57:25Z</dcterms:modified>
  <cp:category/>
  <cp:version/>
  <cp:contentType/>
  <cp:contentStatus/>
</cp:coreProperties>
</file>